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Sheet1!$A$1:$H$133</definedName>
  </definedNames>
  <calcPr calcId="152511"/>
</workbook>
</file>

<file path=xl/calcChain.xml><?xml version="1.0" encoding="utf-8"?>
<calcChain xmlns="http://schemas.openxmlformats.org/spreadsheetml/2006/main">
  <c r="G112" i="1" l="1"/>
  <c r="G103" i="1" l="1"/>
  <c r="E130" i="1" l="1"/>
  <c r="H130" i="1" l="1"/>
  <c r="F114" i="1"/>
  <c r="G116" i="1" s="1"/>
  <c r="E131" i="1" s="1"/>
  <c r="G110" i="1"/>
  <c r="G109" i="1"/>
  <c r="G105" i="1"/>
  <c r="E128" i="1" s="1"/>
  <c r="E127" i="1"/>
  <c r="F99" i="1"/>
  <c r="F98" i="1"/>
  <c r="G95" i="1"/>
  <c r="E125" i="1" s="1"/>
  <c r="G93" i="1"/>
  <c r="E124" i="1" s="1"/>
  <c r="G90" i="1"/>
  <c r="E123" i="1" s="1"/>
  <c r="G84" i="1"/>
  <c r="E122" i="1" s="1"/>
  <c r="G81" i="1"/>
  <c r="E121" i="1" s="1"/>
  <c r="E129" i="1" l="1"/>
  <c r="G100" i="1"/>
  <c r="E126" i="1" s="1"/>
  <c r="F117" i="1"/>
  <c r="G117" i="1" l="1"/>
  <c r="E133" i="1" s="1"/>
  <c r="G71" i="1"/>
  <c r="G32" i="1"/>
  <c r="C131" i="1" s="1"/>
  <c r="G131" i="1" s="1"/>
  <c r="G30" i="1"/>
  <c r="C130" i="1" s="1"/>
  <c r="G130" i="1" s="1"/>
  <c r="G29" i="1"/>
  <c r="C129" i="1" s="1"/>
  <c r="G129" i="1" s="1"/>
  <c r="G28" i="1"/>
  <c r="C128" i="1" s="1"/>
  <c r="G128" i="1" s="1"/>
  <c r="G26" i="1"/>
  <c r="C127" i="1" s="1"/>
  <c r="G127" i="1" s="1"/>
  <c r="G23" i="1"/>
  <c r="C126" i="1" s="1"/>
  <c r="G126" i="1" s="1"/>
  <c r="G21" i="1"/>
  <c r="C125" i="1" s="1"/>
  <c r="G125" i="1" s="1"/>
  <c r="G20" i="1"/>
  <c r="C124" i="1" s="1"/>
  <c r="G124" i="1" s="1"/>
  <c r="G19" i="1"/>
  <c r="C123" i="1" s="1"/>
  <c r="G123" i="1" s="1"/>
  <c r="G15" i="1"/>
  <c r="C122" i="1" s="1"/>
  <c r="G122" i="1" s="1"/>
  <c r="G12" i="1"/>
  <c r="C121" i="1" s="1"/>
  <c r="G121" i="1" s="1"/>
  <c r="G74" i="1"/>
  <c r="D131" i="1" s="1"/>
  <c r="H131" i="1" s="1"/>
  <c r="G68" i="1"/>
  <c r="D129" i="1" s="1"/>
  <c r="H129" i="1" s="1"/>
  <c r="G67" i="1"/>
  <c r="D128" i="1" s="1"/>
  <c r="H128" i="1" s="1"/>
  <c r="G65" i="1"/>
  <c r="D127" i="1" s="1"/>
  <c r="H127" i="1" s="1"/>
  <c r="G62" i="1"/>
  <c r="D126" i="1" s="1"/>
  <c r="H126" i="1" s="1"/>
  <c r="G58" i="1"/>
  <c r="D125" i="1" s="1"/>
  <c r="H125" i="1" s="1"/>
  <c r="G53" i="1"/>
  <c r="D123" i="1" s="1"/>
  <c r="H123" i="1" s="1"/>
  <c r="G42" i="1"/>
  <c r="D122" i="1" s="1"/>
  <c r="H122" i="1" s="1"/>
  <c r="G39" i="1"/>
  <c r="D121" i="1" s="1"/>
  <c r="H121" i="1" s="1"/>
  <c r="F33" i="1"/>
  <c r="F128" i="1" l="1"/>
  <c r="F125" i="1"/>
  <c r="F123" i="1"/>
  <c r="F122" i="1"/>
  <c r="F127" i="1"/>
  <c r="F121" i="1"/>
  <c r="F126" i="1"/>
  <c r="F131" i="1"/>
  <c r="F130" i="1"/>
  <c r="F129" i="1"/>
  <c r="G33" i="1"/>
  <c r="C133" i="1" s="1"/>
  <c r="G133" i="1" s="1"/>
  <c r="F56" i="1" l="1"/>
  <c r="F55" i="1"/>
  <c r="G56" i="1" l="1"/>
  <c r="G75" i="1" s="1"/>
  <c r="F75" i="1"/>
  <c r="D133" i="1" l="1"/>
  <c r="H133" i="1" s="1"/>
  <c r="D124" i="1"/>
  <c r="H124" i="1" s="1"/>
  <c r="F124" i="1" l="1"/>
  <c r="F133" i="1"/>
</calcChain>
</file>

<file path=xl/comments1.xml><?xml version="1.0" encoding="utf-8"?>
<comments xmlns="http://schemas.openxmlformats.org/spreadsheetml/2006/main">
  <authors>
    <author>Alberto</author>
  </authors>
  <commentList>
    <comment ref="F91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14 equipes A + 21 equipes B + 17 equipes C  (permitidos 6 atletas por equipe)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sub 8=8; sub 10=12, sub 12M=15; sub 12F=6; sub 14M=17; sub 14F=7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sub 16M=28; sub 16F=8; sub 18=12; sub 20=4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(A+B masc) + (A+B fem)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(Jovem não fed + Livre não fed. + Federado) masc e fem. No. De part. Com dif. De zero ponto.
Total de inscritos 306</t>
        </r>
      </text>
    </comment>
    <comment ref="F100" authorId="0" shapeId="0">
      <text>
        <r>
          <rPr>
            <b/>
            <sz val="9"/>
            <color indexed="81"/>
            <rFont val="Segoe UI"/>
            <charset val="1"/>
          </rPr>
          <t>Alberto:</t>
        </r>
        <r>
          <rPr>
            <sz val="9"/>
            <color indexed="81"/>
            <rFont val="Segoe UI"/>
            <charset val="1"/>
          </rPr>
          <t xml:space="preserve">
número estimado, pois não foi fornecido pelo organizador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Simul=44
Blitz = 46
Duplas = 23 x 2
Rápidas = 64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A16(28) + F16(16) + A18(15) + F18(10)</t>
        </r>
      </text>
    </comment>
  </commentList>
</comments>
</file>

<file path=xl/sharedStrings.xml><?xml version="1.0" encoding="utf-8"?>
<sst xmlns="http://schemas.openxmlformats.org/spreadsheetml/2006/main" count="445" uniqueCount="221">
  <si>
    <t>Evento</t>
  </si>
  <si>
    <t>Datas</t>
  </si>
  <si>
    <t>TTC</t>
  </si>
  <si>
    <t>Estadual Feminino</t>
  </si>
  <si>
    <t>Estadual Interclubes</t>
  </si>
  <si>
    <t>29 e 30 de setembro</t>
  </si>
  <si>
    <t>Estadual de Mestres (FIDE)</t>
  </si>
  <si>
    <t>Estadual Rápidas (FIDE)</t>
  </si>
  <si>
    <t>AXXM</t>
  </si>
  <si>
    <t>15 a 18 de novembro</t>
  </si>
  <si>
    <t>CXQ</t>
  </si>
  <si>
    <t>ADUX</t>
  </si>
  <si>
    <t>Organizador</t>
  </si>
  <si>
    <t>15 de setembro</t>
  </si>
  <si>
    <t>28 e 29 de julho</t>
  </si>
  <si>
    <t>20 e 21 de outubro</t>
  </si>
  <si>
    <t>10 e 11 de novembro</t>
  </si>
  <si>
    <t>Ordem</t>
  </si>
  <si>
    <t>Estadual Absoluto (FIDE)</t>
  </si>
  <si>
    <t>CXP</t>
  </si>
  <si>
    <t>CFXC</t>
  </si>
  <si>
    <t>CFCSN</t>
  </si>
  <si>
    <t>07 e 08 de setembro</t>
  </si>
  <si>
    <t>11 de agosto</t>
  </si>
  <si>
    <t>25, 26/ago e 01, 02/set</t>
  </si>
  <si>
    <t>13 e 14 de outubro</t>
  </si>
  <si>
    <t>26, 27 e 28 de outubro</t>
  </si>
  <si>
    <t>Status</t>
  </si>
  <si>
    <t>Estadual Classe C</t>
  </si>
  <si>
    <t>Estadual Classe A</t>
  </si>
  <si>
    <t>CXTR</t>
  </si>
  <si>
    <t>23 e 24 de junho</t>
  </si>
  <si>
    <t>2 e 3 de junho</t>
  </si>
  <si>
    <t>26 e 27 de maio</t>
  </si>
  <si>
    <t>ok</t>
  </si>
  <si>
    <t>CXG</t>
  </si>
  <si>
    <t>Estadual de Veteranos</t>
  </si>
  <si>
    <t xml:space="preserve">NXN </t>
  </si>
  <si>
    <t>7 e 8 de julho</t>
  </si>
  <si>
    <t>21 e 22 de julho</t>
  </si>
  <si>
    <t>19, 21, 26, 28/jun e 3, 5/jul</t>
  </si>
  <si>
    <t>12 de outubro</t>
  </si>
  <si>
    <t>01 e 02 de setembro</t>
  </si>
  <si>
    <t>01, 02, 08, 09 de dezembro</t>
  </si>
  <si>
    <t>ALEX</t>
  </si>
  <si>
    <t>24 e 25 de novembro</t>
  </si>
  <si>
    <t>03 e 04 de novembro</t>
  </si>
  <si>
    <t>Estadual Blitz (FIDE)</t>
  </si>
  <si>
    <t>Interior - Petrópolis</t>
  </si>
  <si>
    <t>TTC/CBX</t>
  </si>
  <si>
    <t>13 a 15 de julho</t>
  </si>
  <si>
    <t>29 de setembro</t>
  </si>
  <si>
    <t>Participantes</t>
  </si>
  <si>
    <t>Curso de Arbitragem</t>
  </si>
  <si>
    <t>Calendário 2012 FEXERJ    (posição em 16/12/12)</t>
  </si>
  <si>
    <t>Alfabarra</t>
  </si>
  <si>
    <t>14 de dezembro</t>
  </si>
  <si>
    <t>15 de dezembro</t>
  </si>
  <si>
    <t>21 e 22 de dezembro</t>
  </si>
  <si>
    <t xml:space="preserve">ASA </t>
  </si>
  <si>
    <t>02 e 03 de fevereiro</t>
  </si>
  <si>
    <t>13 e 14 de abril</t>
  </si>
  <si>
    <t>CMUN</t>
  </si>
  <si>
    <t>Interior - Volta Redonda</t>
  </si>
  <si>
    <t>23 de março</t>
  </si>
  <si>
    <t>09 de março</t>
  </si>
  <si>
    <t>10 de março</t>
  </si>
  <si>
    <t>LIESSIN</t>
  </si>
  <si>
    <t>Resende</t>
  </si>
  <si>
    <t>16 e 17 de março</t>
  </si>
  <si>
    <t>29 a 31 de março</t>
  </si>
  <si>
    <t>18, 19, 25 e 26 de maio</t>
  </si>
  <si>
    <t>25 e 26 de maio</t>
  </si>
  <si>
    <t>08 e 09 de junho</t>
  </si>
  <si>
    <t>12, 13, 14, 19, 20 e 21/junho</t>
  </si>
  <si>
    <t>Regional - Resende</t>
  </si>
  <si>
    <t>Regional - Paraty</t>
  </si>
  <si>
    <t>Paraty</t>
  </si>
  <si>
    <t>01 e 02 de junho</t>
  </si>
  <si>
    <t>CRVG</t>
  </si>
  <si>
    <t>10 e 11 de agosto</t>
  </si>
  <si>
    <t xml:space="preserve">Estadual Classe B </t>
  </si>
  <si>
    <t>HSCER</t>
  </si>
  <si>
    <t>06 e 07 de julho</t>
  </si>
  <si>
    <t>Regional - Búzios</t>
  </si>
  <si>
    <t>20 e 21 de julho</t>
  </si>
  <si>
    <t>Regional - Angra</t>
  </si>
  <si>
    <t>24 e 25 de agosto</t>
  </si>
  <si>
    <t>Regional - Petrópolis</t>
  </si>
  <si>
    <t>17 e 18 de agosto</t>
  </si>
  <si>
    <t>28 de setembro</t>
  </si>
  <si>
    <t>14 e 15 de setembro</t>
  </si>
  <si>
    <t>Regional - Duque de Caxias</t>
  </si>
  <si>
    <t>Regional - Três Rios</t>
  </si>
  <si>
    <t>21 e 22 de setembro</t>
  </si>
  <si>
    <t>31 de out a 03 de nov</t>
  </si>
  <si>
    <t>Regional - Trajano de Moraes</t>
  </si>
  <si>
    <t>CXTM</t>
  </si>
  <si>
    <t>26 e 27 de outubro</t>
  </si>
  <si>
    <t>Regional - Lagos (Rio das Ostras)</t>
  </si>
  <si>
    <t>Rio das Ostras</t>
  </si>
  <si>
    <t>Regional - Volta Redonda</t>
  </si>
  <si>
    <t>12 e 13 de outubro</t>
  </si>
  <si>
    <t>Pré Olímpico CBX - FIDE</t>
  </si>
  <si>
    <t>04 a 06 de outubro</t>
  </si>
  <si>
    <t>OK</t>
  </si>
  <si>
    <t>30/ nov e 1, 7 e 8/dez</t>
  </si>
  <si>
    <t>Regional - Quissamã</t>
  </si>
  <si>
    <t>Quissamã</t>
  </si>
  <si>
    <t>09 e 10 de novembro</t>
  </si>
  <si>
    <t>Ñ Real.</t>
  </si>
  <si>
    <t xml:space="preserve">Escolar Estadual </t>
  </si>
  <si>
    <t>Excluído</t>
  </si>
  <si>
    <t xml:space="preserve">Estadual de Adultos </t>
  </si>
  <si>
    <t>Carioca - Rio de Janeiro</t>
  </si>
  <si>
    <t>Regional - Cabo Frio</t>
  </si>
  <si>
    <t>Estadual Popular de Verão</t>
  </si>
  <si>
    <t>Estadual Popular de Natal</t>
  </si>
  <si>
    <t>Estadual Interclubes Blitz</t>
  </si>
  <si>
    <t>Estadual Interclubes Rápidas</t>
  </si>
  <si>
    <t>Estadual Popular</t>
  </si>
  <si>
    <t>Estadual por Idades</t>
  </si>
  <si>
    <t>Calendário 2013 FEXERJ    (posição em 23/12/13)</t>
  </si>
  <si>
    <t>Subtotais</t>
  </si>
  <si>
    <t>Pizza Beer Festival - Duplas</t>
  </si>
  <si>
    <t>Regional Sudeste CBX (FIDE)</t>
  </si>
  <si>
    <t>Regional Sudeste CBX FIDE</t>
  </si>
  <si>
    <t>Análise Quantitativa:</t>
  </si>
  <si>
    <t>Interclubes</t>
  </si>
  <si>
    <t>Ciclo</t>
  </si>
  <si>
    <t>#</t>
  </si>
  <si>
    <t>Regionais do Interior</t>
  </si>
  <si>
    <t>Popular</t>
  </si>
  <si>
    <t>Estadual de Blitz e de Rápidas</t>
  </si>
  <si>
    <t>Eventos Festivos</t>
  </si>
  <si>
    <t>Eventos com CBX</t>
  </si>
  <si>
    <t>% cresc.</t>
  </si>
  <si>
    <t>Geral</t>
  </si>
  <si>
    <t>Palestra Paraty</t>
  </si>
  <si>
    <t>CXParaty</t>
  </si>
  <si>
    <t>Palestra Três Rios</t>
  </si>
  <si>
    <t>Cursos e palestras</t>
  </si>
  <si>
    <t>AABB RIO</t>
  </si>
  <si>
    <t>12 e 13 de abril</t>
  </si>
  <si>
    <t>17 e 18 de maio</t>
  </si>
  <si>
    <t>31 de maio e 1 de junho</t>
  </si>
  <si>
    <t>2, 3 e 9 de agosto</t>
  </si>
  <si>
    <t>15, 16, 22 e 23 de fevereiro</t>
  </si>
  <si>
    <t>5 e 6 de abril</t>
  </si>
  <si>
    <t>TTC/Pomar</t>
  </si>
  <si>
    <t>1, 3 e 4 de maio</t>
  </si>
  <si>
    <t>22 e 23 de março</t>
  </si>
  <si>
    <t>19 e 20 de julho</t>
  </si>
  <si>
    <t>Regional - Campos</t>
  </si>
  <si>
    <t>Campos</t>
  </si>
  <si>
    <t>16 e 17 de agosto</t>
  </si>
  <si>
    <t>6 e 7 de setembro</t>
  </si>
  <si>
    <t>29 e 30 de novembro</t>
  </si>
  <si>
    <t>Regional - Macaé</t>
  </si>
  <si>
    <t>CMX</t>
  </si>
  <si>
    <t>13 e 14 de dezembro</t>
  </si>
  <si>
    <t>30 e 31 de agosto</t>
  </si>
  <si>
    <t>4 de outubro</t>
  </si>
  <si>
    <t>08 e 09 de fevereiro</t>
  </si>
  <si>
    <t>22 e 23 de novembro</t>
  </si>
  <si>
    <t>FEC-RJ - Barra Mansa</t>
  </si>
  <si>
    <t>15 e 16 de março</t>
  </si>
  <si>
    <t>FEJ-RJ - Três Rios</t>
  </si>
  <si>
    <t>29 e 30 de março</t>
  </si>
  <si>
    <t>Jogos Estudantis RJ</t>
  </si>
  <si>
    <t>9 de agosto</t>
  </si>
  <si>
    <t>32o. Intercolegial *</t>
  </si>
  <si>
    <t>Rio - Elite</t>
  </si>
  <si>
    <t>16 de agosto</t>
  </si>
  <si>
    <t>Escolar Estadual -Quatis</t>
  </si>
  <si>
    <t>27 de setembro</t>
  </si>
  <si>
    <t>2, 3, 4, 9, 10 e 11 de abril</t>
  </si>
  <si>
    <t>CXRJ</t>
  </si>
  <si>
    <t>26 e 27 de julho</t>
  </si>
  <si>
    <t xml:space="preserve">Estadual Blitz </t>
  </si>
  <si>
    <t>1 de novembro</t>
  </si>
  <si>
    <t xml:space="preserve">Estadual Rápidas </t>
  </si>
  <si>
    <t xml:space="preserve">Circ. Rápidas </t>
  </si>
  <si>
    <t>24 de maio</t>
  </si>
  <si>
    <t>ALFAB</t>
  </si>
  <si>
    <t>13 de setembro</t>
  </si>
  <si>
    <t>20 de outubro</t>
  </si>
  <si>
    <t>Arnold Classic Brasil</t>
  </si>
  <si>
    <t>Rio Centro</t>
  </si>
  <si>
    <t>27 de abril</t>
  </si>
  <si>
    <t>CBX</t>
  </si>
  <si>
    <t>18 a 21 de abril</t>
  </si>
  <si>
    <t>FENAJ - CBX - Três Rios</t>
  </si>
  <si>
    <t>8 a 11 de maio</t>
  </si>
  <si>
    <t>ITT FEXERJ</t>
  </si>
  <si>
    <t>13 a 21 de setembro</t>
  </si>
  <si>
    <t>Aberto do Brasil - Rio de Janeiro  FIDE</t>
  </si>
  <si>
    <t>23 a 25 de janeiro 15</t>
  </si>
  <si>
    <t xml:space="preserve">  2012/13</t>
  </si>
  <si>
    <t>2012/14</t>
  </si>
  <si>
    <t>2013/14</t>
  </si>
  <si>
    <t>Aberto do Brasil - III CM FIDE</t>
  </si>
  <si>
    <t>Est. Idades - Prel. Rio de Janeiro</t>
  </si>
  <si>
    <t>Est. Idades - Prel. Três Rios</t>
  </si>
  <si>
    <t>Est. Idades - Final Rio de Janeiro</t>
  </si>
  <si>
    <t>17 a 20 de janeiro 2015</t>
  </si>
  <si>
    <t>Reg. Sudeste CBX FIDE - Paraty</t>
  </si>
  <si>
    <t>SF Brasileiro Absoluto - CBX FIDE</t>
  </si>
  <si>
    <t>TTC/HSCER</t>
  </si>
  <si>
    <t>18 a 25 de janeiro 2014</t>
  </si>
  <si>
    <t>Classes C, B, A e Mestres</t>
  </si>
  <si>
    <t>Estadual de Adultos</t>
  </si>
  <si>
    <t>Carioca, Interior e Estadual Abs.</t>
  </si>
  <si>
    <t>Adultos, Veteranos e Feminino</t>
  </si>
  <si>
    <t>Eventos de Base e Est. Escolar</t>
  </si>
  <si>
    <t xml:space="preserve">Todos os dados de torneios a seguir anotados foram extraídos do site oficial da FEXERJ (www.fexerj.org.br) ou de blogs especializados e </t>
  </si>
  <si>
    <t>inicial das equipes. Temos algumas lacunas de informação nos 2 primeiros anos, nos eventos escolares extra-FEXERJ.</t>
  </si>
  <si>
    <t xml:space="preserve">só incluímos jogadores com participação mínima de 50% em cada evento, exceção no Interclubes Absoluto, onde anotamos quantitativo </t>
  </si>
  <si>
    <t>Esta compilação pode e dever ser aprimorada a cada ano, pois é claro subsídio de planejamento e avaliação para anos vindouros.</t>
  </si>
  <si>
    <t>não real.</t>
  </si>
  <si>
    <t>Calendário 2014 FEXERJ    (posição em 25/01/15)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</si>
</sst>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0" fillId="10" borderId="2" xfId="0" applyFill="1" applyBorder="1"/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1" borderId="2" xfId="0" applyFill="1" applyBorder="1"/>
    <xf numFmtId="0" fontId="0" fillId="11" borderId="1" xfId="0" applyFill="1" applyBorder="1"/>
    <xf numFmtId="0" fontId="0" fillId="9" borderId="2" xfId="0" applyFill="1" applyBorder="1" applyAlignment="1">
      <alignment horizontal="left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12" borderId="2" xfId="0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3" borderId="2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/>
    <xf numFmtId="9" fontId="0" fillId="0" borderId="1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0" xfId="0" applyFont="1" applyFill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left" vertical="center"/>
    </xf>
    <xf numFmtId="0" fontId="0" fillId="12" borderId="2" xfId="0" applyFont="1" applyFill="1" applyBorder="1" applyAlignment="1">
      <alignment horizontal="center"/>
    </xf>
    <xf numFmtId="0" fontId="0" fillId="12" borderId="1" xfId="0" applyFont="1" applyFill="1" applyBorder="1"/>
    <xf numFmtId="0" fontId="0" fillId="13" borderId="1" xfId="0" applyFont="1" applyFill="1" applyBorder="1" applyAlignment="1">
      <alignment horizontal="center"/>
    </xf>
    <xf numFmtId="0" fontId="0" fillId="13" borderId="1" xfId="0" applyFont="1" applyFill="1" applyBorder="1"/>
    <xf numFmtId="0" fontId="0" fillId="13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9" fontId="3" fillId="0" borderId="1" xfId="1" applyFont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1" xfId="0" applyFont="1" applyFill="1" applyBorder="1"/>
    <xf numFmtId="0" fontId="0" fillId="14" borderId="2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9" fontId="9" fillId="0" borderId="1" xfId="1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J21" sqref="J21"/>
    </sheetView>
  </sheetViews>
  <sheetFormatPr defaultRowHeight="15" x14ac:dyDescent="0.25"/>
  <cols>
    <col min="1" max="1" width="6.140625" customWidth="1"/>
    <col min="2" max="2" width="30.7109375" customWidth="1"/>
    <col min="3" max="3" width="17.7109375" customWidth="1"/>
    <col min="4" max="4" width="25.5703125" bestFit="1" customWidth="1"/>
    <col min="5" max="5" width="9.140625" customWidth="1"/>
    <col min="6" max="6" width="12.5703125" bestFit="1" customWidth="1"/>
    <col min="7" max="7" width="10.140625" bestFit="1" customWidth="1"/>
  </cols>
  <sheetData>
    <row r="1" spans="1:7" x14ac:dyDescent="0.25">
      <c r="A1" t="s">
        <v>215</v>
      </c>
    </row>
    <row r="2" spans="1:7" x14ac:dyDescent="0.25">
      <c r="A2" t="s">
        <v>217</v>
      </c>
    </row>
    <row r="3" spans="1:7" x14ac:dyDescent="0.25">
      <c r="A3" t="s">
        <v>216</v>
      </c>
    </row>
    <row r="5" spans="1:7" x14ac:dyDescent="0.25">
      <c r="A5" t="s">
        <v>218</v>
      </c>
    </row>
    <row r="7" spans="1:7" x14ac:dyDescent="0.25">
      <c r="A7" s="55" t="s">
        <v>54</v>
      </c>
    </row>
    <row r="8" spans="1:7" x14ac:dyDescent="0.25">
      <c r="A8" s="51" t="s">
        <v>17</v>
      </c>
      <c r="B8" s="52" t="s">
        <v>0</v>
      </c>
      <c r="C8" s="53" t="s">
        <v>12</v>
      </c>
      <c r="D8" s="53" t="s">
        <v>1</v>
      </c>
      <c r="E8" s="54" t="s">
        <v>27</v>
      </c>
      <c r="F8" s="52" t="s">
        <v>52</v>
      </c>
      <c r="G8" s="52" t="s">
        <v>123</v>
      </c>
    </row>
    <row r="9" spans="1:7" x14ac:dyDescent="0.25">
      <c r="A9" s="5">
        <v>1</v>
      </c>
      <c r="B9" s="8" t="s">
        <v>28</v>
      </c>
      <c r="C9" s="9" t="s">
        <v>8</v>
      </c>
      <c r="D9" s="10" t="s">
        <v>33</v>
      </c>
      <c r="E9" s="7" t="s">
        <v>34</v>
      </c>
      <c r="F9" s="5">
        <v>54</v>
      </c>
      <c r="G9" s="5"/>
    </row>
    <row r="10" spans="1:7" x14ac:dyDescent="0.25">
      <c r="A10" s="5">
        <v>2</v>
      </c>
      <c r="B10" s="11" t="s">
        <v>81</v>
      </c>
      <c r="C10" s="9" t="s">
        <v>19</v>
      </c>
      <c r="D10" s="10" t="s">
        <v>32</v>
      </c>
      <c r="E10" s="13" t="s">
        <v>34</v>
      </c>
      <c r="F10" s="5">
        <v>50</v>
      </c>
      <c r="G10" s="5"/>
    </row>
    <row r="11" spans="1:7" x14ac:dyDescent="0.25">
      <c r="A11" s="5">
        <v>3</v>
      </c>
      <c r="B11" s="8" t="s">
        <v>29</v>
      </c>
      <c r="C11" s="9" t="s">
        <v>2</v>
      </c>
      <c r="D11" s="10" t="s">
        <v>39</v>
      </c>
      <c r="E11" s="7" t="s">
        <v>34</v>
      </c>
      <c r="F11" s="5">
        <v>49</v>
      </c>
      <c r="G11" s="5"/>
    </row>
    <row r="12" spans="1:7" x14ac:dyDescent="0.25">
      <c r="A12" s="5">
        <v>4</v>
      </c>
      <c r="B12" s="6" t="s">
        <v>6</v>
      </c>
      <c r="C12" s="5" t="s">
        <v>2</v>
      </c>
      <c r="D12" s="6" t="s">
        <v>24</v>
      </c>
      <c r="E12" s="7" t="s">
        <v>34</v>
      </c>
      <c r="F12" s="5">
        <v>35</v>
      </c>
      <c r="G12" s="5">
        <f>SUM(F9:F12)</f>
        <v>188</v>
      </c>
    </row>
    <row r="13" spans="1:7" x14ac:dyDescent="0.25">
      <c r="A13" s="14">
        <v>5</v>
      </c>
      <c r="B13" s="15" t="s">
        <v>114</v>
      </c>
      <c r="C13" s="14" t="s">
        <v>2</v>
      </c>
      <c r="D13" s="15" t="s">
        <v>46</v>
      </c>
      <c r="E13" s="16" t="s">
        <v>34</v>
      </c>
      <c r="F13" s="14">
        <v>22</v>
      </c>
      <c r="G13" s="14"/>
    </row>
    <row r="14" spans="1:7" x14ac:dyDescent="0.25">
      <c r="A14" s="14">
        <v>6</v>
      </c>
      <c r="B14" s="15" t="s">
        <v>48</v>
      </c>
      <c r="C14" s="14" t="s">
        <v>19</v>
      </c>
      <c r="D14" s="15" t="s">
        <v>45</v>
      </c>
      <c r="E14" s="16" t="s">
        <v>34</v>
      </c>
      <c r="F14" s="14">
        <v>25</v>
      </c>
      <c r="G14" s="14"/>
    </row>
    <row r="15" spans="1:7" x14ac:dyDescent="0.25">
      <c r="A15" s="14">
        <v>7</v>
      </c>
      <c r="B15" s="15" t="s">
        <v>18</v>
      </c>
      <c r="C15" s="14" t="s">
        <v>2</v>
      </c>
      <c r="D15" s="15" t="s">
        <v>43</v>
      </c>
      <c r="E15" s="16" t="s">
        <v>34</v>
      </c>
      <c r="F15" s="14">
        <v>18</v>
      </c>
      <c r="G15" s="14">
        <f>SUM(F13:F15)</f>
        <v>65</v>
      </c>
    </row>
    <row r="16" spans="1:7" x14ac:dyDescent="0.25">
      <c r="A16" s="23">
        <v>8</v>
      </c>
      <c r="B16" s="24" t="s">
        <v>92</v>
      </c>
      <c r="C16" s="23" t="s">
        <v>11</v>
      </c>
      <c r="D16" s="24" t="s">
        <v>14</v>
      </c>
      <c r="E16" s="25" t="s">
        <v>34</v>
      </c>
      <c r="F16" s="23">
        <v>49</v>
      </c>
      <c r="G16" s="23"/>
    </row>
    <row r="17" spans="1:7" x14ac:dyDescent="0.25">
      <c r="A17" s="23">
        <v>9</v>
      </c>
      <c r="B17" s="24" t="s">
        <v>88</v>
      </c>
      <c r="C17" s="23" t="s">
        <v>19</v>
      </c>
      <c r="D17" s="24" t="s">
        <v>25</v>
      </c>
      <c r="E17" s="25" t="s">
        <v>34</v>
      </c>
      <c r="F17" s="23">
        <v>37</v>
      </c>
      <c r="G17" s="23"/>
    </row>
    <row r="18" spans="1:7" x14ac:dyDescent="0.25">
      <c r="A18" s="23">
        <v>10</v>
      </c>
      <c r="B18" s="26" t="s">
        <v>115</v>
      </c>
      <c r="C18" s="23" t="s">
        <v>20</v>
      </c>
      <c r="D18" s="24" t="s">
        <v>15</v>
      </c>
      <c r="E18" s="23" t="s">
        <v>34</v>
      </c>
      <c r="F18" s="23">
        <v>26</v>
      </c>
      <c r="G18" s="23"/>
    </row>
    <row r="19" spans="1:7" x14ac:dyDescent="0.25">
      <c r="A19" s="23">
        <v>11</v>
      </c>
      <c r="B19" s="26" t="s">
        <v>101</v>
      </c>
      <c r="C19" s="23" t="s">
        <v>21</v>
      </c>
      <c r="D19" s="24" t="s">
        <v>16</v>
      </c>
      <c r="E19" s="23" t="s">
        <v>34</v>
      </c>
      <c r="F19" s="23">
        <v>28</v>
      </c>
      <c r="G19" s="23">
        <f>SUM(F16:F19)</f>
        <v>140</v>
      </c>
    </row>
    <row r="20" spans="1:7" x14ac:dyDescent="0.25">
      <c r="A20" s="29">
        <v>12</v>
      </c>
      <c r="B20" s="30" t="s">
        <v>4</v>
      </c>
      <c r="C20" s="29" t="s">
        <v>2</v>
      </c>
      <c r="D20" s="31" t="s">
        <v>22</v>
      </c>
      <c r="E20" s="29" t="s">
        <v>34</v>
      </c>
      <c r="F20" s="29">
        <v>189</v>
      </c>
      <c r="G20" s="29">
        <f>SUM(F20)</f>
        <v>189</v>
      </c>
    </row>
    <row r="21" spans="1:7" x14ac:dyDescent="0.25">
      <c r="A21" s="32">
        <v>13</v>
      </c>
      <c r="B21" s="33" t="s">
        <v>120</v>
      </c>
      <c r="C21" s="32" t="s">
        <v>30</v>
      </c>
      <c r="D21" s="34" t="s">
        <v>5</v>
      </c>
      <c r="E21" s="32" t="s">
        <v>34</v>
      </c>
      <c r="F21" s="32">
        <v>65</v>
      </c>
      <c r="G21" s="32">
        <f>SUM(F21)</f>
        <v>65</v>
      </c>
    </row>
    <row r="22" spans="1:7" x14ac:dyDescent="0.25">
      <c r="A22" s="27">
        <v>14</v>
      </c>
      <c r="B22" s="35" t="s">
        <v>121</v>
      </c>
      <c r="C22" s="36" t="s">
        <v>30</v>
      </c>
      <c r="D22" s="37" t="s">
        <v>31</v>
      </c>
      <c r="E22" s="27" t="s">
        <v>34</v>
      </c>
      <c r="F22" s="27">
        <v>79</v>
      </c>
      <c r="G22" s="27"/>
    </row>
    <row r="23" spans="1:7" x14ac:dyDescent="0.25">
      <c r="A23" s="27">
        <v>15</v>
      </c>
      <c r="B23" s="28" t="s">
        <v>111</v>
      </c>
      <c r="C23" s="27" t="s">
        <v>10</v>
      </c>
      <c r="D23" s="28" t="s">
        <v>13</v>
      </c>
      <c r="E23" s="27" t="s">
        <v>34</v>
      </c>
      <c r="F23" s="27">
        <v>113</v>
      </c>
      <c r="G23" s="27">
        <f>SUM(F22:F23)</f>
        <v>192</v>
      </c>
    </row>
    <row r="24" spans="1:7" x14ac:dyDescent="0.25">
      <c r="A24" s="39">
        <v>16</v>
      </c>
      <c r="B24" s="40" t="s">
        <v>211</v>
      </c>
      <c r="C24" s="41" t="s">
        <v>37</v>
      </c>
      <c r="D24" s="42" t="s">
        <v>38</v>
      </c>
      <c r="E24" s="43" t="s">
        <v>34</v>
      </c>
      <c r="F24" s="39">
        <v>16</v>
      </c>
      <c r="G24" s="39"/>
    </row>
    <row r="25" spans="1:7" x14ac:dyDescent="0.25">
      <c r="A25" s="39">
        <v>17</v>
      </c>
      <c r="B25" s="40" t="s">
        <v>36</v>
      </c>
      <c r="C25" s="41" t="s">
        <v>35</v>
      </c>
      <c r="D25" s="42" t="s">
        <v>40</v>
      </c>
      <c r="E25" s="43" t="s">
        <v>34</v>
      </c>
      <c r="F25" s="39">
        <v>15</v>
      </c>
      <c r="G25" s="39"/>
    </row>
    <row r="26" spans="1:7" x14ac:dyDescent="0.25">
      <c r="A26" s="39">
        <v>18</v>
      </c>
      <c r="B26" s="44" t="s">
        <v>3</v>
      </c>
      <c r="C26" s="39" t="s">
        <v>2</v>
      </c>
      <c r="D26" s="44" t="s">
        <v>42</v>
      </c>
      <c r="E26" s="43" t="s">
        <v>34</v>
      </c>
      <c r="F26" s="39">
        <v>12</v>
      </c>
      <c r="G26" s="39">
        <f>SUM(F24:F26)</f>
        <v>43</v>
      </c>
    </row>
    <row r="27" spans="1:7" x14ac:dyDescent="0.25">
      <c r="A27" s="45">
        <v>19</v>
      </c>
      <c r="B27" s="46" t="s">
        <v>47</v>
      </c>
      <c r="C27" s="45" t="s">
        <v>44</v>
      </c>
      <c r="D27" s="46" t="s">
        <v>41</v>
      </c>
      <c r="E27" s="47" t="s">
        <v>34</v>
      </c>
      <c r="F27" s="45">
        <v>24</v>
      </c>
      <c r="G27" s="45"/>
    </row>
    <row r="28" spans="1:7" x14ac:dyDescent="0.25">
      <c r="A28" s="45">
        <v>20</v>
      </c>
      <c r="B28" s="46" t="s">
        <v>7</v>
      </c>
      <c r="C28" s="45" t="s">
        <v>8</v>
      </c>
      <c r="D28" s="46" t="s">
        <v>23</v>
      </c>
      <c r="E28" s="47" t="s">
        <v>34</v>
      </c>
      <c r="F28" s="45">
        <v>28</v>
      </c>
      <c r="G28" s="45">
        <f>SUM(F27:F28)</f>
        <v>52</v>
      </c>
    </row>
    <row r="29" spans="1:7" x14ac:dyDescent="0.25">
      <c r="A29" s="17">
        <v>21</v>
      </c>
      <c r="B29" s="18" t="s">
        <v>124</v>
      </c>
      <c r="C29" s="17" t="s">
        <v>30</v>
      </c>
      <c r="D29" s="18" t="s">
        <v>51</v>
      </c>
      <c r="E29" s="19" t="s">
        <v>34</v>
      </c>
      <c r="F29" s="17">
        <v>40</v>
      </c>
      <c r="G29" s="17">
        <f>SUM(F29)</f>
        <v>40</v>
      </c>
    </row>
    <row r="30" spans="1:7" x14ac:dyDescent="0.25">
      <c r="A30" s="27">
        <v>22</v>
      </c>
      <c r="B30" s="28" t="s">
        <v>53</v>
      </c>
      <c r="C30" s="27" t="s">
        <v>2</v>
      </c>
      <c r="D30" s="28" t="s">
        <v>9</v>
      </c>
      <c r="E30" s="38" t="s">
        <v>34</v>
      </c>
      <c r="F30" s="27">
        <v>26</v>
      </c>
      <c r="G30" s="27">
        <f>SUM(F30)</f>
        <v>26</v>
      </c>
    </row>
    <row r="31" spans="1:7" x14ac:dyDescent="0.25">
      <c r="A31" s="20">
        <v>23</v>
      </c>
      <c r="B31" s="21" t="s">
        <v>201</v>
      </c>
      <c r="C31" s="20" t="s">
        <v>49</v>
      </c>
      <c r="D31" s="21" t="s">
        <v>50</v>
      </c>
      <c r="E31" s="22" t="s">
        <v>34</v>
      </c>
      <c r="F31" s="20">
        <v>48</v>
      </c>
      <c r="G31" s="20"/>
    </row>
    <row r="32" spans="1:7" x14ac:dyDescent="0.25">
      <c r="A32" s="20">
        <v>24</v>
      </c>
      <c r="B32" s="21" t="s">
        <v>125</v>
      </c>
      <c r="C32" s="20" t="s">
        <v>2</v>
      </c>
      <c r="D32" s="21" t="s">
        <v>26</v>
      </c>
      <c r="E32" s="22" t="s">
        <v>34</v>
      </c>
      <c r="F32" s="20">
        <v>43</v>
      </c>
      <c r="G32" s="20">
        <f>SUM(F31:F32)</f>
        <v>91</v>
      </c>
    </row>
    <row r="33" spans="1:7" x14ac:dyDescent="0.25">
      <c r="C33" s="1"/>
      <c r="F33" s="48">
        <f>SUM(F9:F32)</f>
        <v>1091</v>
      </c>
      <c r="G33" s="48">
        <f>SUM(G9:G32)</f>
        <v>1091</v>
      </c>
    </row>
    <row r="34" spans="1:7" s="58" customFormat="1" ht="15" customHeight="1" x14ac:dyDescent="0.25">
      <c r="A34" s="55" t="s">
        <v>122</v>
      </c>
      <c r="B34" s="59"/>
      <c r="C34" s="59"/>
      <c r="D34" s="59"/>
      <c r="E34" s="59"/>
      <c r="F34" s="59"/>
      <c r="G34" s="59"/>
    </row>
    <row r="35" spans="1:7" s="58" customFormat="1" ht="15" customHeight="1" x14ac:dyDescent="0.25">
      <c r="A35" s="51" t="s">
        <v>17</v>
      </c>
      <c r="B35" s="52" t="s">
        <v>0</v>
      </c>
      <c r="C35" s="53" t="s">
        <v>12</v>
      </c>
      <c r="D35" s="53" t="s">
        <v>1</v>
      </c>
      <c r="E35" s="54" t="s">
        <v>27</v>
      </c>
      <c r="F35" s="52" t="s">
        <v>52</v>
      </c>
      <c r="G35" s="52" t="s">
        <v>123</v>
      </c>
    </row>
    <row r="36" spans="1:7" s="58" customFormat="1" ht="15" customHeight="1" x14ac:dyDescent="0.25">
      <c r="A36" s="60">
        <v>1</v>
      </c>
      <c r="B36" s="61" t="s">
        <v>28</v>
      </c>
      <c r="C36" s="62" t="s">
        <v>55</v>
      </c>
      <c r="D36" s="63" t="s">
        <v>73</v>
      </c>
      <c r="E36" s="64" t="s">
        <v>34</v>
      </c>
      <c r="F36" s="60">
        <v>58</v>
      </c>
      <c r="G36" s="60"/>
    </row>
    <row r="37" spans="1:7" s="58" customFormat="1" ht="15" customHeight="1" x14ac:dyDescent="0.25">
      <c r="A37" s="60">
        <v>2</v>
      </c>
      <c r="B37" s="61" t="s">
        <v>81</v>
      </c>
      <c r="C37" s="62" t="s">
        <v>82</v>
      </c>
      <c r="D37" s="63" t="s">
        <v>83</v>
      </c>
      <c r="E37" s="64" t="s">
        <v>34</v>
      </c>
      <c r="F37" s="60">
        <v>91</v>
      </c>
      <c r="G37" s="60"/>
    </row>
    <row r="38" spans="1:7" s="58" customFormat="1" ht="15" customHeight="1" x14ac:dyDescent="0.25">
      <c r="A38" s="60">
        <v>3</v>
      </c>
      <c r="B38" s="61" t="s">
        <v>29</v>
      </c>
      <c r="C38" s="62" t="s">
        <v>79</v>
      </c>
      <c r="D38" s="63" t="s">
        <v>80</v>
      </c>
      <c r="E38" s="64" t="s">
        <v>34</v>
      </c>
      <c r="F38" s="60">
        <v>60</v>
      </c>
      <c r="G38" s="60"/>
    </row>
    <row r="39" spans="1:7" s="58" customFormat="1" ht="15" customHeight="1" x14ac:dyDescent="0.25">
      <c r="A39" s="60">
        <v>4</v>
      </c>
      <c r="B39" s="65" t="s">
        <v>6</v>
      </c>
      <c r="C39" s="60" t="s">
        <v>2</v>
      </c>
      <c r="D39" s="65" t="s">
        <v>106</v>
      </c>
      <c r="E39" s="64" t="s">
        <v>34</v>
      </c>
      <c r="F39" s="60">
        <v>20</v>
      </c>
      <c r="G39" s="60">
        <f>SUM(F36:F39)</f>
        <v>229</v>
      </c>
    </row>
    <row r="40" spans="1:7" s="58" customFormat="1" ht="15" customHeight="1" x14ac:dyDescent="0.25">
      <c r="A40" s="66">
        <v>5</v>
      </c>
      <c r="B40" s="67" t="s">
        <v>114</v>
      </c>
      <c r="C40" s="66" t="s">
        <v>62</v>
      </c>
      <c r="D40" s="67" t="s">
        <v>61</v>
      </c>
      <c r="E40" s="68" t="s">
        <v>34</v>
      </c>
      <c r="F40" s="66">
        <v>60</v>
      </c>
      <c r="G40" s="66"/>
    </row>
    <row r="41" spans="1:7" s="58" customFormat="1" ht="15" customHeight="1" x14ac:dyDescent="0.25">
      <c r="A41" s="66">
        <v>6</v>
      </c>
      <c r="B41" s="67" t="s">
        <v>63</v>
      </c>
      <c r="C41" s="66" t="s">
        <v>21</v>
      </c>
      <c r="D41" s="67" t="s">
        <v>61</v>
      </c>
      <c r="E41" s="68" t="s">
        <v>34</v>
      </c>
      <c r="F41" s="66">
        <v>41</v>
      </c>
      <c r="G41" s="66"/>
    </row>
    <row r="42" spans="1:7" s="58" customFormat="1" ht="15" customHeight="1" x14ac:dyDescent="0.25">
      <c r="A42" s="66">
        <v>7</v>
      </c>
      <c r="B42" s="67" t="s">
        <v>18</v>
      </c>
      <c r="C42" s="66" t="s">
        <v>2</v>
      </c>
      <c r="D42" s="67" t="s">
        <v>71</v>
      </c>
      <c r="E42" s="68" t="s">
        <v>34</v>
      </c>
      <c r="F42" s="66">
        <v>19</v>
      </c>
      <c r="G42" s="66">
        <f>SUM(F40:F42)</f>
        <v>120</v>
      </c>
    </row>
    <row r="43" spans="1:7" s="58" customFormat="1" ht="15" customHeight="1" x14ac:dyDescent="0.25">
      <c r="A43" s="69">
        <v>8</v>
      </c>
      <c r="B43" s="70" t="s">
        <v>75</v>
      </c>
      <c r="C43" s="69" t="s">
        <v>68</v>
      </c>
      <c r="D43" s="70" t="s">
        <v>69</v>
      </c>
      <c r="E43" s="71" t="s">
        <v>34</v>
      </c>
      <c r="F43" s="69">
        <v>19</v>
      </c>
      <c r="G43" s="69"/>
    </row>
    <row r="44" spans="1:7" s="58" customFormat="1" ht="15" customHeight="1" x14ac:dyDescent="0.25">
      <c r="A44" s="69">
        <v>9</v>
      </c>
      <c r="B44" s="72" t="s">
        <v>76</v>
      </c>
      <c r="C44" s="69" t="s">
        <v>77</v>
      </c>
      <c r="D44" s="70" t="s">
        <v>78</v>
      </c>
      <c r="E44" s="69" t="s">
        <v>34</v>
      </c>
      <c r="F44" s="69">
        <v>15</v>
      </c>
      <c r="G44" s="69"/>
    </row>
    <row r="45" spans="1:7" s="58" customFormat="1" ht="15" customHeight="1" x14ac:dyDescent="0.25">
      <c r="A45" s="69">
        <v>10</v>
      </c>
      <c r="B45" s="72" t="s">
        <v>84</v>
      </c>
      <c r="C45" s="69" t="s">
        <v>37</v>
      </c>
      <c r="D45" s="70" t="s">
        <v>85</v>
      </c>
      <c r="E45" s="69" t="s">
        <v>34</v>
      </c>
      <c r="F45" s="69">
        <v>12</v>
      </c>
      <c r="G45" s="69"/>
    </row>
    <row r="46" spans="1:7" s="58" customFormat="1" ht="15" customHeight="1" x14ac:dyDescent="0.25">
      <c r="A46" s="69">
        <v>11</v>
      </c>
      <c r="B46" s="72" t="s">
        <v>88</v>
      </c>
      <c r="C46" s="69" t="s">
        <v>19</v>
      </c>
      <c r="D46" s="70" t="s">
        <v>89</v>
      </c>
      <c r="E46" s="69" t="s">
        <v>34</v>
      </c>
      <c r="F46" s="69">
        <v>43</v>
      </c>
      <c r="G46" s="69"/>
    </row>
    <row r="47" spans="1:7" s="58" customFormat="1" ht="15" customHeight="1" x14ac:dyDescent="0.25">
      <c r="A47" s="69">
        <v>12</v>
      </c>
      <c r="B47" s="72" t="s">
        <v>86</v>
      </c>
      <c r="C47" s="69" t="s">
        <v>62</v>
      </c>
      <c r="D47" s="70" t="s">
        <v>87</v>
      </c>
      <c r="E47" s="69" t="s">
        <v>34</v>
      </c>
      <c r="F47" s="69">
        <v>52</v>
      </c>
      <c r="G47" s="69"/>
    </row>
    <row r="48" spans="1:7" s="58" customFormat="1" ht="15" customHeight="1" x14ac:dyDescent="0.25">
      <c r="A48" s="69">
        <v>13</v>
      </c>
      <c r="B48" s="73" t="s">
        <v>92</v>
      </c>
      <c r="C48" s="69" t="s">
        <v>11</v>
      </c>
      <c r="D48" s="70" t="s">
        <v>91</v>
      </c>
      <c r="E48" s="69" t="s">
        <v>34</v>
      </c>
      <c r="F48" s="69">
        <v>39</v>
      </c>
      <c r="G48" s="69"/>
    </row>
    <row r="49" spans="1:7" s="58" customFormat="1" ht="15" customHeight="1" x14ac:dyDescent="0.25">
      <c r="A49" s="69">
        <v>14</v>
      </c>
      <c r="B49" s="70" t="s">
        <v>93</v>
      </c>
      <c r="C49" s="69" t="s">
        <v>30</v>
      </c>
      <c r="D49" s="70" t="s">
        <v>94</v>
      </c>
      <c r="E49" s="71" t="s">
        <v>34</v>
      </c>
      <c r="F49" s="69">
        <v>42</v>
      </c>
      <c r="G49" s="69"/>
    </row>
    <row r="50" spans="1:7" s="58" customFormat="1" ht="15" customHeight="1" x14ac:dyDescent="0.25">
      <c r="A50" s="69">
        <v>15</v>
      </c>
      <c r="B50" s="70" t="s">
        <v>101</v>
      </c>
      <c r="C50" s="69" t="s">
        <v>21</v>
      </c>
      <c r="D50" s="70" t="s">
        <v>102</v>
      </c>
      <c r="E50" s="71" t="s">
        <v>34</v>
      </c>
      <c r="F50" s="69">
        <v>35</v>
      </c>
      <c r="G50" s="69"/>
    </row>
    <row r="51" spans="1:7" s="58" customFormat="1" ht="15" customHeight="1" x14ac:dyDescent="0.25">
      <c r="A51" s="69">
        <v>16</v>
      </c>
      <c r="B51" s="70" t="s">
        <v>96</v>
      </c>
      <c r="C51" s="69" t="s">
        <v>97</v>
      </c>
      <c r="D51" s="70" t="s">
        <v>98</v>
      </c>
      <c r="E51" s="71" t="s">
        <v>34</v>
      </c>
      <c r="F51" s="69">
        <v>14</v>
      </c>
      <c r="G51" s="69"/>
    </row>
    <row r="52" spans="1:7" s="58" customFormat="1" ht="15" customHeight="1" x14ac:dyDescent="0.25">
      <c r="A52" s="69">
        <v>17</v>
      </c>
      <c r="B52" s="70" t="s">
        <v>99</v>
      </c>
      <c r="C52" s="69" t="s">
        <v>100</v>
      </c>
      <c r="D52" s="70" t="s">
        <v>98</v>
      </c>
      <c r="E52" s="71" t="s">
        <v>34</v>
      </c>
      <c r="F52" s="69">
        <v>34</v>
      </c>
      <c r="G52" s="69"/>
    </row>
    <row r="53" spans="1:7" s="58" customFormat="1" ht="15" customHeight="1" x14ac:dyDescent="0.25">
      <c r="A53" s="69">
        <v>18</v>
      </c>
      <c r="B53" s="70" t="s">
        <v>107</v>
      </c>
      <c r="C53" s="69" t="s">
        <v>108</v>
      </c>
      <c r="D53" s="70" t="s">
        <v>109</v>
      </c>
      <c r="E53" s="71" t="s">
        <v>34</v>
      </c>
      <c r="F53" s="69">
        <v>19</v>
      </c>
      <c r="G53" s="69">
        <f>SUM(F43:F53)</f>
        <v>324</v>
      </c>
    </row>
    <row r="54" spans="1:7" s="58" customFormat="1" ht="15" customHeight="1" x14ac:dyDescent="0.25">
      <c r="A54" s="74">
        <v>19</v>
      </c>
      <c r="B54" s="75" t="s">
        <v>4</v>
      </c>
      <c r="C54" s="74" t="s">
        <v>2</v>
      </c>
      <c r="D54" s="75" t="s">
        <v>22</v>
      </c>
      <c r="E54" s="76" t="s">
        <v>34</v>
      </c>
      <c r="F54" s="74">
        <v>350</v>
      </c>
      <c r="G54" s="74"/>
    </row>
    <row r="55" spans="1:7" s="58" customFormat="1" ht="15" customHeight="1" x14ac:dyDescent="0.25">
      <c r="A55" s="74">
        <v>20</v>
      </c>
      <c r="B55" s="75" t="s">
        <v>118</v>
      </c>
      <c r="C55" s="74" t="s">
        <v>55</v>
      </c>
      <c r="D55" s="75" t="s">
        <v>56</v>
      </c>
      <c r="E55" s="76" t="s">
        <v>34</v>
      </c>
      <c r="F55" s="74">
        <f>9*4</f>
        <v>36</v>
      </c>
      <c r="G55" s="74"/>
    </row>
    <row r="56" spans="1:7" s="58" customFormat="1" ht="15" customHeight="1" x14ac:dyDescent="0.25">
      <c r="A56" s="74">
        <v>21</v>
      </c>
      <c r="B56" s="75" t="s">
        <v>119</v>
      </c>
      <c r="C56" s="74" t="s">
        <v>55</v>
      </c>
      <c r="D56" s="75" t="s">
        <v>57</v>
      </c>
      <c r="E56" s="74" t="s">
        <v>34</v>
      </c>
      <c r="F56" s="74">
        <f>12*4</f>
        <v>48</v>
      </c>
      <c r="G56" s="74">
        <f>SUM(F54:F56)</f>
        <v>434</v>
      </c>
    </row>
    <row r="57" spans="1:7" s="58" customFormat="1" ht="15" customHeight="1" x14ac:dyDescent="0.25">
      <c r="A57" s="77">
        <v>22</v>
      </c>
      <c r="B57" s="78" t="s">
        <v>116</v>
      </c>
      <c r="C57" s="77" t="s">
        <v>59</v>
      </c>
      <c r="D57" s="78" t="s">
        <v>60</v>
      </c>
      <c r="E57" s="77" t="s">
        <v>34</v>
      </c>
      <c r="F57" s="77">
        <v>94</v>
      </c>
      <c r="G57" s="77"/>
    </row>
    <row r="58" spans="1:7" s="58" customFormat="1" ht="15" customHeight="1" x14ac:dyDescent="0.25">
      <c r="A58" s="77">
        <v>23</v>
      </c>
      <c r="B58" s="78" t="s">
        <v>117</v>
      </c>
      <c r="C58" s="77" t="s">
        <v>79</v>
      </c>
      <c r="D58" s="78" t="s">
        <v>58</v>
      </c>
      <c r="E58" s="77" t="s">
        <v>34</v>
      </c>
      <c r="F58" s="77">
        <v>91</v>
      </c>
      <c r="G58" s="77">
        <f>SUM(F57:F58)</f>
        <v>185</v>
      </c>
    </row>
    <row r="59" spans="1:7" s="58" customFormat="1" ht="15" customHeight="1" x14ac:dyDescent="0.25">
      <c r="A59" s="79">
        <v>24</v>
      </c>
      <c r="B59" s="80" t="s">
        <v>203</v>
      </c>
      <c r="C59" s="81" t="s">
        <v>30</v>
      </c>
      <c r="D59" s="82" t="s">
        <v>65</v>
      </c>
      <c r="E59" s="79" t="s">
        <v>34</v>
      </c>
      <c r="F59" s="79">
        <v>72</v>
      </c>
      <c r="G59" s="79"/>
    </row>
    <row r="60" spans="1:7" s="58" customFormat="1" ht="15" customHeight="1" x14ac:dyDescent="0.25">
      <c r="A60" s="79">
        <v>25</v>
      </c>
      <c r="B60" s="80" t="s">
        <v>202</v>
      </c>
      <c r="C60" s="81" t="s">
        <v>67</v>
      </c>
      <c r="D60" s="82" t="s">
        <v>66</v>
      </c>
      <c r="E60" s="83" t="s">
        <v>34</v>
      </c>
      <c r="F60" s="79">
        <v>88</v>
      </c>
      <c r="G60" s="79"/>
    </row>
    <row r="61" spans="1:7" s="58" customFormat="1" ht="15" customHeight="1" x14ac:dyDescent="0.25">
      <c r="A61" s="79">
        <v>26</v>
      </c>
      <c r="B61" s="80" t="s">
        <v>204</v>
      </c>
      <c r="C61" s="81" t="s">
        <v>2</v>
      </c>
      <c r="D61" s="82" t="s">
        <v>64</v>
      </c>
      <c r="E61" s="83" t="s">
        <v>34</v>
      </c>
      <c r="F61" s="79">
        <v>53</v>
      </c>
      <c r="G61" s="79"/>
    </row>
    <row r="62" spans="1:7" s="58" customFormat="1" ht="15" customHeight="1" x14ac:dyDescent="0.25">
      <c r="A62" s="79">
        <v>27</v>
      </c>
      <c r="B62" s="84" t="s">
        <v>111</v>
      </c>
      <c r="C62" s="79"/>
      <c r="D62" s="84"/>
      <c r="E62" s="83" t="s">
        <v>110</v>
      </c>
      <c r="F62" s="79">
        <v>0</v>
      </c>
      <c r="G62" s="79">
        <f>SUM(F59:F62)</f>
        <v>213</v>
      </c>
    </row>
    <row r="63" spans="1:7" s="58" customFormat="1" ht="15" customHeight="1" x14ac:dyDescent="0.25">
      <c r="A63" s="85">
        <v>28</v>
      </c>
      <c r="B63" s="86" t="s">
        <v>113</v>
      </c>
      <c r="C63" s="87"/>
      <c r="D63" s="88"/>
      <c r="E63" s="85" t="s">
        <v>112</v>
      </c>
      <c r="F63" s="85">
        <v>0</v>
      </c>
      <c r="G63" s="85"/>
    </row>
    <row r="64" spans="1:7" s="58" customFormat="1" ht="15" customHeight="1" x14ac:dyDescent="0.25">
      <c r="A64" s="85">
        <v>29</v>
      </c>
      <c r="B64" s="86" t="s">
        <v>36</v>
      </c>
      <c r="C64" s="87" t="s">
        <v>35</v>
      </c>
      <c r="D64" s="88" t="s">
        <v>74</v>
      </c>
      <c r="E64" s="89" t="s">
        <v>34</v>
      </c>
      <c r="F64" s="85">
        <v>17</v>
      </c>
      <c r="G64" s="85"/>
    </row>
    <row r="65" spans="1:7" s="58" customFormat="1" ht="15" customHeight="1" x14ac:dyDescent="0.25">
      <c r="A65" s="85">
        <v>30</v>
      </c>
      <c r="B65" s="90" t="s">
        <v>3</v>
      </c>
      <c r="C65" s="85" t="s">
        <v>2</v>
      </c>
      <c r="D65" s="90" t="s">
        <v>72</v>
      </c>
      <c r="E65" s="89" t="s">
        <v>34</v>
      </c>
      <c r="F65" s="85">
        <v>8</v>
      </c>
      <c r="G65" s="85">
        <f>SUM(F63:F65)</f>
        <v>25</v>
      </c>
    </row>
    <row r="66" spans="1:7" s="58" customFormat="1" ht="15" customHeight="1" x14ac:dyDescent="0.25">
      <c r="A66" s="91">
        <v>31</v>
      </c>
      <c r="B66" s="92" t="s">
        <v>47</v>
      </c>
      <c r="C66" s="91" t="s">
        <v>44</v>
      </c>
      <c r="D66" s="92" t="s">
        <v>90</v>
      </c>
      <c r="E66" s="93" t="s">
        <v>34</v>
      </c>
      <c r="F66" s="91">
        <v>14</v>
      </c>
      <c r="G66" s="91"/>
    </row>
    <row r="67" spans="1:7" s="58" customFormat="1" ht="15" customHeight="1" x14ac:dyDescent="0.25">
      <c r="A67" s="91">
        <v>32</v>
      </c>
      <c r="B67" s="92" t="s">
        <v>7</v>
      </c>
      <c r="C67" s="91" t="s">
        <v>44</v>
      </c>
      <c r="D67" s="92" t="s">
        <v>51</v>
      </c>
      <c r="E67" s="93" t="s">
        <v>34</v>
      </c>
      <c r="F67" s="91">
        <v>18</v>
      </c>
      <c r="G67" s="91">
        <f>SUM(F66:F67)</f>
        <v>32</v>
      </c>
    </row>
    <row r="68" spans="1:7" s="58" customFormat="1" ht="15" customHeight="1" x14ac:dyDescent="0.25">
      <c r="A68" s="94">
        <v>33</v>
      </c>
      <c r="B68" s="95" t="s">
        <v>124</v>
      </c>
      <c r="C68" s="94" t="s">
        <v>30</v>
      </c>
      <c r="D68" s="95" t="s">
        <v>51</v>
      </c>
      <c r="E68" s="94" t="s">
        <v>34</v>
      </c>
      <c r="F68" s="94">
        <v>28</v>
      </c>
      <c r="G68" s="94">
        <f>SUM(F68)</f>
        <v>28</v>
      </c>
    </row>
    <row r="69" spans="1:7" s="58" customFormat="1" ht="15" customHeight="1" x14ac:dyDescent="0.25">
      <c r="A69" s="79">
        <v>34</v>
      </c>
      <c r="B69" s="84" t="s">
        <v>53</v>
      </c>
      <c r="C69" s="79"/>
      <c r="D69" s="84"/>
      <c r="E69" s="83" t="s">
        <v>110</v>
      </c>
      <c r="F69" s="79">
        <v>0</v>
      </c>
      <c r="G69" s="79"/>
    </row>
    <row r="70" spans="1:7" s="58" customFormat="1" ht="15" customHeight="1" x14ac:dyDescent="0.25">
      <c r="A70" s="79">
        <v>35</v>
      </c>
      <c r="B70" s="28" t="s">
        <v>138</v>
      </c>
      <c r="C70" s="27" t="s">
        <v>139</v>
      </c>
      <c r="D70" s="28"/>
      <c r="E70" s="38" t="s">
        <v>34</v>
      </c>
      <c r="F70" s="79">
        <v>4</v>
      </c>
      <c r="G70" s="79"/>
    </row>
    <row r="71" spans="1:7" s="58" customFormat="1" ht="15" customHeight="1" x14ac:dyDescent="0.25">
      <c r="A71" s="79">
        <v>36</v>
      </c>
      <c r="B71" s="28" t="s">
        <v>140</v>
      </c>
      <c r="C71" s="27" t="s">
        <v>30</v>
      </c>
      <c r="D71" s="84"/>
      <c r="E71" s="38" t="s">
        <v>34</v>
      </c>
      <c r="F71" s="79">
        <v>20</v>
      </c>
      <c r="G71" s="79">
        <f>SUM(F69:F71)</f>
        <v>24</v>
      </c>
    </row>
    <row r="72" spans="1:7" s="58" customFormat="1" ht="15" customHeight="1" x14ac:dyDescent="0.25">
      <c r="A72" s="96">
        <v>37</v>
      </c>
      <c r="B72" s="97" t="s">
        <v>126</v>
      </c>
      <c r="C72" s="96" t="s">
        <v>49</v>
      </c>
      <c r="D72" s="97" t="s">
        <v>70</v>
      </c>
      <c r="E72" s="98" t="s">
        <v>34</v>
      </c>
      <c r="F72" s="96">
        <v>41</v>
      </c>
      <c r="G72" s="96"/>
    </row>
    <row r="73" spans="1:7" s="58" customFormat="1" ht="15" customHeight="1" x14ac:dyDescent="0.25">
      <c r="A73" s="96">
        <v>36</v>
      </c>
      <c r="B73" s="97" t="s">
        <v>103</v>
      </c>
      <c r="C73" s="96" t="s">
        <v>79</v>
      </c>
      <c r="D73" s="97" t="s">
        <v>104</v>
      </c>
      <c r="E73" s="96" t="s">
        <v>105</v>
      </c>
      <c r="F73" s="96">
        <v>12</v>
      </c>
      <c r="G73" s="96"/>
    </row>
    <row r="74" spans="1:7" s="58" customFormat="1" ht="15" customHeight="1" x14ac:dyDescent="0.25">
      <c r="A74" s="96">
        <v>37</v>
      </c>
      <c r="B74" s="97" t="s">
        <v>207</v>
      </c>
      <c r="C74" s="96" t="s">
        <v>79</v>
      </c>
      <c r="D74" s="97" t="s">
        <v>95</v>
      </c>
      <c r="E74" s="98" t="s">
        <v>34</v>
      </c>
      <c r="F74" s="96">
        <v>52</v>
      </c>
      <c r="G74" s="96">
        <f>SUM(F72:F74)</f>
        <v>105</v>
      </c>
    </row>
    <row r="75" spans="1:7" s="58" customFormat="1" ht="15" customHeight="1" x14ac:dyDescent="0.25">
      <c r="A75" s="99"/>
      <c r="B75" s="100"/>
      <c r="C75" s="99"/>
      <c r="D75" s="100"/>
      <c r="E75" s="99"/>
      <c r="F75" s="48">
        <f>SUM(F36:F74)</f>
        <v>1719</v>
      </c>
      <c r="G75" s="48">
        <f>SUM(G36:G74)</f>
        <v>1719</v>
      </c>
    </row>
    <row r="76" spans="1:7" s="58" customFormat="1" ht="15" customHeight="1" x14ac:dyDescent="0.25">
      <c r="A76" s="55" t="s">
        <v>220</v>
      </c>
      <c r="B76" s="59"/>
      <c r="C76" s="59"/>
      <c r="D76" s="59"/>
      <c r="E76" s="59"/>
      <c r="F76" s="59"/>
      <c r="G76" s="59"/>
    </row>
    <row r="77" spans="1:7" s="58" customFormat="1" ht="15" customHeight="1" x14ac:dyDescent="0.25">
      <c r="A77" s="51" t="s">
        <v>17</v>
      </c>
      <c r="B77" s="52" t="s">
        <v>0</v>
      </c>
      <c r="C77" s="53" t="s">
        <v>12</v>
      </c>
      <c r="D77" s="53" t="s">
        <v>1</v>
      </c>
      <c r="E77" s="54" t="s">
        <v>27</v>
      </c>
      <c r="F77" s="52" t="s">
        <v>52</v>
      </c>
      <c r="G77" s="52" t="s">
        <v>123</v>
      </c>
    </row>
    <row r="78" spans="1:7" s="58" customFormat="1" ht="15" customHeight="1" x14ac:dyDescent="0.25">
      <c r="A78" s="60">
        <v>1</v>
      </c>
      <c r="B78" s="61" t="s">
        <v>28</v>
      </c>
      <c r="C78" s="9" t="s">
        <v>142</v>
      </c>
      <c r="D78" s="10" t="s">
        <v>143</v>
      </c>
      <c r="E78" s="7" t="s">
        <v>34</v>
      </c>
      <c r="F78" s="60">
        <v>33</v>
      </c>
      <c r="G78" s="60"/>
    </row>
    <row r="79" spans="1:7" s="58" customFormat="1" ht="15" customHeight="1" x14ac:dyDescent="0.25">
      <c r="A79" s="60">
        <v>2</v>
      </c>
      <c r="B79" s="61" t="s">
        <v>81</v>
      </c>
      <c r="C79" s="62" t="s">
        <v>82</v>
      </c>
      <c r="D79" s="10" t="s">
        <v>144</v>
      </c>
      <c r="E79" s="7" t="s">
        <v>34</v>
      </c>
      <c r="F79" s="60">
        <v>86</v>
      </c>
      <c r="G79" s="60"/>
    </row>
    <row r="80" spans="1:7" s="58" customFormat="1" ht="15" customHeight="1" x14ac:dyDescent="0.25">
      <c r="A80" s="60">
        <v>3</v>
      </c>
      <c r="B80" s="61" t="s">
        <v>29</v>
      </c>
      <c r="C80" s="9" t="s">
        <v>2</v>
      </c>
      <c r="D80" s="10" t="s">
        <v>145</v>
      </c>
      <c r="E80" s="7" t="s">
        <v>34</v>
      </c>
      <c r="F80" s="60">
        <v>76</v>
      </c>
      <c r="G80" s="60"/>
    </row>
    <row r="81" spans="1:7" s="58" customFormat="1" ht="15" customHeight="1" x14ac:dyDescent="0.25">
      <c r="A81" s="60">
        <v>4</v>
      </c>
      <c r="B81" s="65" t="s">
        <v>6</v>
      </c>
      <c r="C81" s="60" t="s">
        <v>2</v>
      </c>
      <c r="D81" s="6" t="s">
        <v>146</v>
      </c>
      <c r="E81" s="7" t="s">
        <v>34</v>
      </c>
      <c r="F81" s="60">
        <v>43</v>
      </c>
      <c r="G81" s="60">
        <f>SUM(F78:F81)</f>
        <v>238</v>
      </c>
    </row>
    <row r="82" spans="1:7" s="58" customFormat="1" ht="15" customHeight="1" x14ac:dyDescent="0.25">
      <c r="A82" s="66">
        <v>5</v>
      </c>
      <c r="B82" s="67" t="s">
        <v>114</v>
      </c>
      <c r="C82" s="14" t="s">
        <v>2</v>
      </c>
      <c r="D82" s="15" t="s">
        <v>147</v>
      </c>
      <c r="E82" s="16" t="s">
        <v>34</v>
      </c>
      <c r="F82" s="66">
        <v>45</v>
      </c>
      <c r="G82" s="66"/>
    </row>
    <row r="83" spans="1:7" s="58" customFormat="1" ht="15" customHeight="1" x14ac:dyDescent="0.25">
      <c r="A83" s="66">
        <v>6</v>
      </c>
      <c r="B83" s="67" t="s">
        <v>63</v>
      </c>
      <c r="C83" s="66" t="s">
        <v>21</v>
      </c>
      <c r="D83" s="15" t="s">
        <v>148</v>
      </c>
      <c r="E83" s="16" t="s">
        <v>34</v>
      </c>
      <c r="F83" s="66">
        <v>25</v>
      </c>
      <c r="G83" s="66"/>
    </row>
    <row r="84" spans="1:7" s="58" customFormat="1" ht="15" customHeight="1" x14ac:dyDescent="0.25">
      <c r="A84" s="66">
        <v>7</v>
      </c>
      <c r="B84" s="67" t="s">
        <v>18</v>
      </c>
      <c r="C84" s="14" t="s">
        <v>149</v>
      </c>
      <c r="D84" s="15" t="s">
        <v>150</v>
      </c>
      <c r="E84" s="16" t="s">
        <v>34</v>
      </c>
      <c r="F84" s="66">
        <v>30</v>
      </c>
      <c r="G84" s="66">
        <f>SUM(F82:F84)</f>
        <v>100</v>
      </c>
    </row>
    <row r="85" spans="1:7" s="58" customFormat="1" ht="15" customHeight="1" x14ac:dyDescent="0.25">
      <c r="A85" s="69">
        <v>8</v>
      </c>
      <c r="B85" s="72" t="s">
        <v>88</v>
      </c>
      <c r="C85" s="69" t="s">
        <v>19</v>
      </c>
      <c r="D85" s="24" t="s">
        <v>151</v>
      </c>
      <c r="E85" s="23" t="s">
        <v>34</v>
      </c>
      <c r="F85" s="69">
        <v>70</v>
      </c>
      <c r="G85" s="69"/>
    </row>
    <row r="86" spans="1:7" s="58" customFormat="1" ht="15" customHeight="1" x14ac:dyDescent="0.25">
      <c r="A86" s="69">
        <v>9</v>
      </c>
      <c r="B86" s="26" t="s">
        <v>76</v>
      </c>
      <c r="C86" s="23" t="s">
        <v>77</v>
      </c>
      <c r="D86" s="24" t="s">
        <v>152</v>
      </c>
      <c r="E86" s="25" t="s">
        <v>34</v>
      </c>
      <c r="F86" s="69">
        <v>20</v>
      </c>
      <c r="G86" s="69"/>
    </row>
    <row r="87" spans="1:7" s="58" customFormat="1" ht="15" customHeight="1" x14ac:dyDescent="0.25">
      <c r="A87" s="69">
        <v>10</v>
      </c>
      <c r="B87" s="26" t="s">
        <v>153</v>
      </c>
      <c r="C87" s="23" t="s">
        <v>154</v>
      </c>
      <c r="D87" s="24" t="s">
        <v>155</v>
      </c>
      <c r="E87" s="23" t="s">
        <v>34</v>
      </c>
      <c r="F87" s="69">
        <v>37</v>
      </c>
      <c r="G87" s="69"/>
    </row>
    <row r="88" spans="1:7" s="58" customFormat="1" ht="15" customHeight="1" x14ac:dyDescent="0.25">
      <c r="A88" s="69">
        <v>11</v>
      </c>
      <c r="B88" s="72" t="s">
        <v>86</v>
      </c>
      <c r="C88" s="69" t="s">
        <v>62</v>
      </c>
      <c r="D88" s="24" t="s">
        <v>156</v>
      </c>
      <c r="E88" s="23" t="s">
        <v>34</v>
      </c>
      <c r="F88" s="69">
        <v>20</v>
      </c>
      <c r="G88" s="69"/>
    </row>
    <row r="89" spans="1:7" s="58" customFormat="1" ht="15" customHeight="1" x14ac:dyDescent="0.25">
      <c r="A89" s="69">
        <v>13</v>
      </c>
      <c r="B89" s="70" t="s">
        <v>92</v>
      </c>
      <c r="C89" s="69" t="s">
        <v>11</v>
      </c>
      <c r="D89" s="24" t="s">
        <v>157</v>
      </c>
      <c r="E89" s="69" t="s">
        <v>34</v>
      </c>
      <c r="F89" s="69">
        <v>24</v>
      </c>
      <c r="G89" s="69"/>
    </row>
    <row r="90" spans="1:7" s="58" customFormat="1" ht="15" customHeight="1" x14ac:dyDescent="0.25">
      <c r="A90" s="69">
        <v>12</v>
      </c>
      <c r="B90" s="70" t="s">
        <v>158</v>
      </c>
      <c r="C90" s="69" t="s">
        <v>159</v>
      </c>
      <c r="D90" s="24" t="s">
        <v>160</v>
      </c>
      <c r="E90" s="23" t="s">
        <v>34</v>
      </c>
      <c r="F90" s="69">
        <v>33</v>
      </c>
      <c r="G90" s="69">
        <f>SUM(F85:F90)</f>
        <v>204</v>
      </c>
    </row>
    <row r="91" spans="1:7" s="58" customFormat="1" ht="15" customHeight="1" x14ac:dyDescent="0.25">
      <c r="A91" s="74">
        <v>14</v>
      </c>
      <c r="B91" s="75" t="s">
        <v>4</v>
      </c>
      <c r="C91" s="74" t="s">
        <v>2</v>
      </c>
      <c r="D91" s="31" t="s">
        <v>161</v>
      </c>
      <c r="E91" s="102" t="s">
        <v>34</v>
      </c>
      <c r="F91" s="74">
        <v>312</v>
      </c>
      <c r="G91" s="74"/>
    </row>
    <row r="92" spans="1:7" s="58" customFormat="1" ht="15" customHeight="1" x14ac:dyDescent="0.25">
      <c r="A92" s="74">
        <v>15</v>
      </c>
      <c r="B92" s="75" t="s">
        <v>118</v>
      </c>
      <c r="C92" s="74" t="s">
        <v>2</v>
      </c>
      <c r="D92" s="31" t="s">
        <v>162</v>
      </c>
      <c r="E92" s="76" t="s">
        <v>34</v>
      </c>
      <c r="F92" s="74">
        <v>40</v>
      </c>
      <c r="G92" s="74"/>
    </row>
    <row r="93" spans="1:7" s="58" customFormat="1" ht="15" customHeight="1" x14ac:dyDescent="0.25">
      <c r="A93" s="74">
        <v>16</v>
      </c>
      <c r="B93" s="75" t="s">
        <v>119</v>
      </c>
      <c r="C93" s="74" t="s">
        <v>2</v>
      </c>
      <c r="D93" s="31" t="s">
        <v>162</v>
      </c>
      <c r="E93" s="74" t="s">
        <v>34</v>
      </c>
      <c r="F93" s="74">
        <v>52</v>
      </c>
      <c r="G93" s="74">
        <f>SUM(F91:F93)</f>
        <v>404</v>
      </c>
    </row>
    <row r="94" spans="1:7" s="58" customFormat="1" ht="15" customHeight="1" x14ac:dyDescent="0.25">
      <c r="A94" s="77">
        <v>17</v>
      </c>
      <c r="B94" s="78" t="s">
        <v>116</v>
      </c>
      <c r="C94" s="77" t="s">
        <v>59</v>
      </c>
      <c r="D94" s="34" t="s">
        <v>163</v>
      </c>
      <c r="E94" s="77" t="s">
        <v>34</v>
      </c>
      <c r="F94" s="77">
        <v>92</v>
      </c>
      <c r="G94" s="77"/>
    </row>
    <row r="95" spans="1:7" s="58" customFormat="1" ht="15" customHeight="1" x14ac:dyDescent="0.25">
      <c r="A95" s="77">
        <v>18</v>
      </c>
      <c r="B95" s="78" t="s">
        <v>117</v>
      </c>
      <c r="C95" s="77" t="s">
        <v>79</v>
      </c>
      <c r="D95" s="78" t="s">
        <v>164</v>
      </c>
      <c r="E95" s="77" t="s">
        <v>34</v>
      </c>
      <c r="F95" s="77">
        <v>103</v>
      </c>
      <c r="G95" s="77">
        <f>SUM(F94:F95)</f>
        <v>195</v>
      </c>
    </row>
    <row r="96" spans="1:7" s="58" customFormat="1" ht="15" customHeight="1" x14ac:dyDescent="0.25">
      <c r="A96" s="79">
        <v>19</v>
      </c>
      <c r="B96" s="103" t="s">
        <v>165</v>
      </c>
      <c r="C96" s="36" t="s">
        <v>10</v>
      </c>
      <c r="D96" s="37" t="s">
        <v>166</v>
      </c>
      <c r="E96" s="27" t="s">
        <v>34</v>
      </c>
      <c r="F96" s="79">
        <v>65</v>
      </c>
      <c r="G96" s="79"/>
    </row>
    <row r="97" spans="1:7" s="58" customFormat="1" ht="15" customHeight="1" x14ac:dyDescent="0.25">
      <c r="A97" s="79">
        <v>20</v>
      </c>
      <c r="B97" s="103" t="s">
        <v>167</v>
      </c>
      <c r="C97" s="36" t="s">
        <v>30</v>
      </c>
      <c r="D97" s="37" t="s">
        <v>168</v>
      </c>
      <c r="E97" s="38" t="s">
        <v>34</v>
      </c>
      <c r="F97" s="79">
        <v>52</v>
      </c>
      <c r="G97" s="79"/>
    </row>
    <row r="98" spans="1:7" s="58" customFormat="1" ht="15" customHeight="1" x14ac:dyDescent="0.25">
      <c r="A98" s="79">
        <v>21</v>
      </c>
      <c r="B98" s="103" t="s">
        <v>169</v>
      </c>
      <c r="C98" s="81"/>
      <c r="D98" s="37" t="s">
        <v>170</v>
      </c>
      <c r="E98" s="38" t="s">
        <v>34</v>
      </c>
      <c r="F98" s="27">
        <f>21+13+8+9</f>
        <v>51</v>
      </c>
      <c r="G98" s="79"/>
    </row>
    <row r="99" spans="1:7" s="58" customFormat="1" ht="15" customHeight="1" x14ac:dyDescent="0.25">
      <c r="A99" s="79">
        <v>22</v>
      </c>
      <c r="B99" s="103" t="s">
        <v>171</v>
      </c>
      <c r="C99" s="36" t="s">
        <v>172</v>
      </c>
      <c r="D99" s="37" t="s">
        <v>173</v>
      </c>
      <c r="E99" s="38" t="s">
        <v>34</v>
      </c>
      <c r="F99" s="27">
        <f>41+41+18+26+20+13</f>
        <v>159</v>
      </c>
      <c r="G99" s="79"/>
    </row>
    <row r="100" spans="1:7" s="58" customFormat="1" ht="15" customHeight="1" x14ac:dyDescent="0.25">
      <c r="A100" s="79">
        <v>23</v>
      </c>
      <c r="B100" s="28" t="s">
        <v>174</v>
      </c>
      <c r="C100" s="27" t="s">
        <v>10</v>
      </c>
      <c r="D100" s="28" t="s">
        <v>175</v>
      </c>
      <c r="E100" s="83" t="s">
        <v>34</v>
      </c>
      <c r="F100" s="27">
        <v>124</v>
      </c>
      <c r="G100" s="79">
        <f>SUM(F96:F100)</f>
        <v>451</v>
      </c>
    </row>
    <row r="101" spans="1:7" s="58" customFormat="1" ht="15" customHeight="1" x14ac:dyDescent="0.25">
      <c r="A101" s="85">
        <v>24</v>
      </c>
      <c r="B101" s="86" t="s">
        <v>113</v>
      </c>
      <c r="C101" s="87"/>
      <c r="D101" s="88"/>
      <c r="E101" s="85" t="s">
        <v>112</v>
      </c>
      <c r="F101" s="85">
        <v>0</v>
      </c>
      <c r="G101" s="85"/>
    </row>
    <row r="102" spans="1:7" s="58" customFormat="1" ht="15" customHeight="1" x14ac:dyDescent="0.25">
      <c r="A102" s="85">
        <v>25</v>
      </c>
      <c r="B102" s="86" t="s">
        <v>36</v>
      </c>
      <c r="C102" s="87" t="s">
        <v>35</v>
      </c>
      <c r="D102" s="42" t="s">
        <v>176</v>
      </c>
      <c r="E102" s="43" t="s">
        <v>34</v>
      </c>
      <c r="F102" s="85">
        <v>10</v>
      </c>
      <c r="G102" s="85"/>
    </row>
    <row r="103" spans="1:7" s="58" customFormat="1" ht="15" customHeight="1" x14ac:dyDescent="0.25">
      <c r="A103" s="85">
        <v>26</v>
      </c>
      <c r="B103" s="90" t="s">
        <v>3</v>
      </c>
      <c r="C103" s="39" t="s">
        <v>177</v>
      </c>
      <c r="D103" s="44" t="s">
        <v>178</v>
      </c>
      <c r="E103" s="43" t="s">
        <v>34</v>
      </c>
      <c r="F103" s="85">
        <v>8</v>
      </c>
      <c r="G103" s="85">
        <f>SUM(F101:F103)</f>
        <v>18</v>
      </c>
    </row>
    <row r="104" spans="1:7" s="58" customFormat="1" ht="15" customHeight="1" x14ac:dyDescent="0.25">
      <c r="A104" s="91">
        <v>27</v>
      </c>
      <c r="B104" s="92" t="s">
        <v>179</v>
      </c>
      <c r="C104" s="45" t="s">
        <v>62</v>
      </c>
      <c r="D104" s="46" t="s">
        <v>180</v>
      </c>
      <c r="E104" s="93" t="s">
        <v>34</v>
      </c>
      <c r="F104" s="91">
        <v>21</v>
      </c>
      <c r="G104" s="91"/>
    </row>
    <row r="105" spans="1:7" s="58" customFormat="1" ht="15" customHeight="1" x14ac:dyDescent="0.25">
      <c r="A105" s="91">
        <v>28</v>
      </c>
      <c r="B105" s="92" t="s">
        <v>181</v>
      </c>
      <c r="C105" s="45" t="s">
        <v>62</v>
      </c>
      <c r="D105" s="46" t="s">
        <v>180</v>
      </c>
      <c r="E105" s="93" t="s">
        <v>34</v>
      </c>
      <c r="F105" s="91">
        <v>27</v>
      </c>
      <c r="G105" s="91">
        <f>SUM(F104:F105)</f>
        <v>48</v>
      </c>
    </row>
    <row r="106" spans="1:7" s="58" customFormat="1" ht="15" customHeight="1" x14ac:dyDescent="0.25">
      <c r="A106" s="104">
        <v>29</v>
      </c>
      <c r="B106" s="105" t="s">
        <v>182</v>
      </c>
      <c r="C106" s="106" t="s">
        <v>2</v>
      </c>
      <c r="D106" s="105" t="s">
        <v>183</v>
      </c>
      <c r="E106" s="107" t="s">
        <v>34</v>
      </c>
      <c r="F106" s="104">
        <v>27</v>
      </c>
      <c r="G106" s="104"/>
    </row>
    <row r="107" spans="1:7" s="58" customFormat="1" ht="15" customHeight="1" x14ac:dyDescent="0.25">
      <c r="A107" s="104">
        <v>30</v>
      </c>
      <c r="B107" s="105" t="s">
        <v>182</v>
      </c>
      <c r="C107" s="104" t="s">
        <v>19</v>
      </c>
      <c r="D107" s="108" t="s">
        <v>173</v>
      </c>
      <c r="E107" s="109" t="s">
        <v>34</v>
      </c>
      <c r="F107" s="104">
        <v>9</v>
      </c>
      <c r="G107" s="104"/>
    </row>
    <row r="108" spans="1:7" s="58" customFormat="1" ht="15" customHeight="1" x14ac:dyDescent="0.25">
      <c r="A108" s="104">
        <v>31</v>
      </c>
      <c r="B108" s="105" t="s">
        <v>182</v>
      </c>
      <c r="C108" s="104" t="s">
        <v>184</v>
      </c>
      <c r="D108" s="108" t="s">
        <v>185</v>
      </c>
      <c r="E108" s="109" t="s">
        <v>34</v>
      </c>
      <c r="F108" s="104">
        <v>17</v>
      </c>
      <c r="G108" s="104"/>
    </row>
    <row r="109" spans="1:7" s="58" customFormat="1" ht="15" customHeight="1" x14ac:dyDescent="0.25">
      <c r="A109" s="104">
        <v>32</v>
      </c>
      <c r="B109" s="105" t="s">
        <v>182</v>
      </c>
      <c r="C109" s="104" t="s">
        <v>30</v>
      </c>
      <c r="D109" s="108" t="s">
        <v>186</v>
      </c>
      <c r="E109" s="109" t="s">
        <v>34</v>
      </c>
      <c r="F109" s="104">
        <v>18</v>
      </c>
      <c r="G109" s="104">
        <f>SUM(F106:F109)</f>
        <v>71</v>
      </c>
    </row>
    <row r="110" spans="1:7" s="58" customFormat="1" ht="15" customHeight="1" x14ac:dyDescent="0.25">
      <c r="A110" s="94">
        <v>33</v>
      </c>
      <c r="B110" s="18" t="s">
        <v>187</v>
      </c>
      <c r="C110" s="17" t="s">
        <v>188</v>
      </c>
      <c r="D110" s="18" t="s">
        <v>189</v>
      </c>
      <c r="E110" s="19" t="s">
        <v>34</v>
      </c>
      <c r="F110" s="94">
        <v>200</v>
      </c>
      <c r="G110" s="94">
        <f>SUM(F110:F110)</f>
        <v>200</v>
      </c>
    </row>
    <row r="111" spans="1:7" s="58" customFormat="1" ht="15" customHeight="1" x14ac:dyDescent="0.25">
      <c r="A111" s="79">
        <v>34</v>
      </c>
      <c r="B111" s="84" t="s">
        <v>53</v>
      </c>
      <c r="C111" s="79" t="s">
        <v>208</v>
      </c>
      <c r="D111" s="84" t="s">
        <v>209</v>
      </c>
      <c r="E111" s="83" t="s">
        <v>34</v>
      </c>
      <c r="F111" s="79">
        <v>4</v>
      </c>
      <c r="G111" s="79"/>
    </row>
    <row r="112" spans="1:7" s="58" customFormat="1" ht="15" customHeight="1" x14ac:dyDescent="0.25">
      <c r="A112" s="79">
        <v>35</v>
      </c>
      <c r="B112" s="84" t="s">
        <v>53</v>
      </c>
      <c r="C112" s="79"/>
      <c r="D112" s="84" t="s">
        <v>205</v>
      </c>
      <c r="E112" s="83" t="s">
        <v>219</v>
      </c>
      <c r="F112" s="79">
        <v>0</v>
      </c>
      <c r="G112" s="79">
        <f>SUM(F111:F112)</f>
        <v>4</v>
      </c>
    </row>
    <row r="113" spans="1:8" s="58" customFormat="1" ht="15" customHeight="1" x14ac:dyDescent="0.25">
      <c r="A113" s="96">
        <v>36</v>
      </c>
      <c r="B113" s="21" t="s">
        <v>206</v>
      </c>
      <c r="C113" s="20" t="s">
        <v>190</v>
      </c>
      <c r="D113" s="21" t="s">
        <v>191</v>
      </c>
      <c r="E113" s="22" t="s">
        <v>34</v>
      </c>
      <c r="F113" s="96">
        <v>15</v>
      </c>
      <c r="G113" s="96"/>
    </row>
    <row r="114" spans="1:8" s="58" customFormat="1" ht="15" customHeight="1" x14ac:dyDescent="0.25">
      <c r="A114" s="96">
        <v>37</v>
      </c>
      <c r="B114" s="21" t="s">
        <v>192</v>
      </c>
      <c r="C114" s="20" t="s">
        <v>30</v>
      </c>
      <c r="D114" s="21" t="s">
        <v>193</v>
      </c>
      <c r="E114" s="20" t="s">
        <v>34</v>
      </c>
      <c r="F114" s="96">
        <f>28+16+15+10</f>
        <v>69</v>
      </c>
      <c r="G114" s="96"/>
    </row>
    <row r="115" spans="1:8" s="58" customFormat="1" ht="15" customHeight="1" x14ac:dyDescent="0.25">
      <c r="A115" s="96">
        <v>38</v>
      </c>
      <c r="B115" s="21" t="s">
        <v>194</v>
      </c>
      <c r="C115" s="20" t="s">
        <v>44</v>
      </c>
      <c r="D115" s="21" t="s">
        <v>195</v>
      </c>
      <c r="E115" s="98" t="s">
        <v>34</v>
      </c>
      <c r="F115" s="96">
        <v>10</v>
      </c>
      <c r="G115" s="96"/>
    </row>
    <row r="116" spans="1:8" s="58" customFormat="1" ht="15" customHeight="1" x14ac:dyDescent="0.25">
      <c r="A116" s="96">
        <v>39</v>
      </c>
      <c r="B116" s="21" t="s">
        <v>196</v>
      </c>
      <c r="C116" s="20" t="s">
        <v>2</v>
      </c>
      <c r="D116" s="21" t="s">
        <v>197</v>
      </c>
      <c r="E116" s="98" t="s">
        <v>34</v>
      </c>
      <c r="F116" s="96">
        <v>130</v>
      </c>
      <c r="G116" s="96">
        <f>SUM(F113:F116)</f>
        <v>224</v>
      </c>
    </row>
    <row r="117" spans="1:8" s="58" customFormat="1" ht="15" customHeight="1" x14ac:dyDescent="0.25">
      <c r="A117"/>
      <c r="B117"/>
      <c r="C117"/>
      <c r="D117"/>
      <c r="E117"/>
      <c r="F117" s="113">
        <f>SUM(F78:F116)</f>
        <v>2157</v>
      </c>
      <c r="G117" s="113">
        <f>SUM(G78:G116)</f>
        <v>2157</v>
      </c>
    </row>
    <row r="118" spans="1:8" s="58" customFormat="1" ht="15" customHeight="1" x14ac:dyDescent="0.25">
      <c r="A118"/>
      <c r="B118"/>
      <c r="C118"/>
      <c r="D118"/>
      <c r="E118"/>
      <c r="F118" s="117"/>
      <c r="G118" s="117"/>
    </row>
    <row r="119" spans="1:8" s="58" customFormat="1" ht="15" customHeight="1" x14ac:dyDescent="0.25">
      <c r="A119" s="55" t="s">
        <v>127</v>
      </c>
      <c r="B119" s="4"/>
      <c r="C119" s="1"/>
      <c r="D119"/>
      <c r="E119"/>
      <c r="F119" s="116" t="s">
        <v>198</v>
      </c>
      <c r="G119" s="116" t="s">
        <v>199</v>
      </c>
      <c r="H119" s="116" t="s">
        <v>200</v>
      </c>
    </row>
    <row r="120" spans="1:8" s="58" customFormat="1" ht="15" customHeight="1" x14ac:dyDescent="0.25">
      <c r="A120" s="50" t="s">
        <v>130</v>
      </c>
      <c r="B120" s="48" t="s">
        <v>129</v>
      </c>
      <c r="C120" s="48">
        <v>2012</v>
      </c>
      <c r="D120" s="48">
        <v>2013</v>
      </c>
      <c r="E120" s="48">
        <v>2014</v>
      </c>
      <c r="F120" s="48" t="s">
        <v>136</v>
      </c>
      <c r="G120" s="48" t="s">
        <v>136</v>
      </c>
      <c r="H120" s="48" t="s">
        <v>136</v>
      </c>
    </row>
    <row r="121" spans="1:8" x14ac:dyDescent="0.25">
      <c r="A121" s="12">
        <v>1</v>
      </c>
      <c r="B121" s="2" t="s">
        <v>210</v>
      </c>
      <c r="C121" s="3">
        <f>+G12</f>
        <v>188</v>
      </c>
      <c r="D121" s="3">
        <f>+G39</f>
        <v>229</v>
      </c>
      <c r="E121" s="3">
        <f>+G81</f>
        <v>238</v>
      </c>
      <c r="F121" s="56">
        <f t="shared" ref="F121:F131" si="0">(+D121/C121)-1</f>
        <v>0.21808510638297873</v>
      </c>
      <c r="G121" s="111">
        <f t="shared" ref="G121:G131" si="1">(+E121/C121)-1</f>
        <v>0.26595744680851063</v>
      </c>
      <c r="H121" s="111">
        <f t="shared" ref="H121:H131" si="2">(+E121/D121)-1</f>
        <v>3.9301310043668103E-2</v>
      </c>
    </row>
    <row r="122" spans="1:8" x14ac:dyDescent="0.25">
      <c r="A122" s="12">
        <v>2</v>
      </c>
      <c r="B122" s="2" t="s">
        <v>212</v>
      </c>
      <c r="C122" s="3">
        <f>+G15</f>
        <v>65</v>
      </c>
      <c r="D122" s="3">
        <f>+G42</f>
        <v>120</v>
      </c>
      <c r="E122" s="3">
        <f>+G84</f>
        <v>100</v>
      </c>
      <c r="F122" s="56">
        <f t="shared" si="0"/>
        <v>0.84615384615384626</v>
      </c>
      <c r="G122" s="111">
        <f t="shared" si="1"/>
        <v>0.53846153846153855</v>
      </c>
      <c r="H122" s="112">
        <f t="shared" si="2"/>
        <v>-0.16666666666666663</v>
      </c>
    </row>
    <row r="123" spans="1:8" x14ac:dyDescent="0.25">
      <c r="A123" s="12">
        <v>3</v>
      </c>
      <c r="B123" s="2" t="s">
        <v>131</v>
      </c>
      <c r="C123" s="3">
        <f>+G19</f>
        <v>140</v>
      </c>
      <c r="D123" s="3">
        <f>+G53</f>
        <v>324</v>
      </c>
      <c r="E123" s="3">
        <f>+G90</f>
        <v>204</v>
      </c>
      <c r="F123" s="56">
        <f t="shared" si="0"/>
        <v>1.3142857142857145</v>
      </c>
      <c r="G123" s="111">
        <f t="shared" si="1"/>
        <v>0.45714285714285707</v>
      </c>
      <c r="H123" s="112">
        <f t="shared" si="2"/>
        <v>-0.37037037037037035</v>
      </c>
    </row>
    <row r="124" spans="1:8" x14ac:dyDescent="0.25">
      <c r="A124" s="12">
        <v>4</v>
      </c>
      <c r="B124" s="2" t="s">
        <v>128</v>
      </c>
      <c r="C124" s="3">
        <f>+G20</f>
        <v>189</v>
      </c>
      <c r="D124" s="3">
        <f>+G56</f>
        <v>434</v>
      </c>
      <c r="E124" s="110">
        <f>+G93</f>
        <v>404</v>
      </c>
      <c r="F124" s="56">
        <f t="shared" si="0"/>
        <v>1.2962962962962963</v>
      </c>
      <c r="G124" s="111">
        <f t="shared" si="1"/>
        <v>1.1375661375661377</v>
      </c>
      <c r="H124" s="112">
        <f t="shared" si="2"/>
        <v>-6.9124423963133674E-2</v>
      </c>
    </row>
    <row r="125" spans="1:8" x14ac:dyDescent="0.25">
      <c r="A125" s="12">
        <v>5</v>
      </c>
      <c r="B125" s="2" t="s">
        <v>132</v>
      </c>
      <c r="C125" s="3">
        <f>+G21</f>
        <v>65</v>
      </c>
      <c r="D125" s="3">
        <f>+G58</f>
        <v>185</v>
      </c>
      <c r="E125" s="3">
        <f>+G95</f>
        <v>195</v>
      </c>
      <c r="F125" s="56">
        <f t="shared" si="0"/>
        <v>1.8461538461538463</v>
      </c>
      <c r="G125" s="111">
        <f t="shared" si="1"/>
        <v>2</v>
      </c>
      <c r="H125" s="111">
        <f t="shared" si="2"/>
        <v>5.4054054054053946E-2</v>
      </c>
    </row>
    <row r="126" spans="1:8" x14ac:dyDescent="0.25">
      <c r="A126" s="12">
        <v>6</v>
      </c>
      <c r="B126" s="2" t="s">
        <v>214</v>
      </c>
      <c r="C126" s="3">
        <f>+G23</f>
        <v>192</v>
      </c>
      <c r="D126" s="3">
        <f>+G62</f>
        <v>213</v>
      </c>
      <c r="E126" s="3">
        <f>+G100</f>
        <v>451</v>
      </c>
      <c r="F126" s="56">
        <f t="shared" si="0"/>
        <v>0.109375</v>
      </c>
      <c r="G126" s="111">
        <f t="shared" si="1"/>
        <v>1.3489583333333335</v>
      </c>
      <c r="H126" s="111">
        <f t="shared" si="2"/>
        <v>1.1173708920187795</v>
      </c>
    </row>
    <row r="127" spans="1:8" x14ac:dyDescent="0.25">
      <c r="A127" s="12">
        <v>7</v>
      </c>
      <c r="B127" s="2" t="s">
        <v>213</v>
      </c>
      <c r="C127" s="3">
        <f>+G26</f>
        <v>43</v>
      </c>
      <c r="D127" s="3">
        <f>+G65</f>
        <v>25</v>
      </c>
      <c r="E127" s="3">
        <f>+G103</f>
        <v>18</v>
      </c>
      <c r="F127" s="57">
        <f t="shared" si="0"/>
        <v>-0.41860465116279066</v>
      </c>
      <c r="G127" s="112">
        <f t="shared" si="1"/>
        <v>-0.58139534883720922</v>
      </c>
      <c r="H127" s="112">
        <f t="shared" si="2"/>
        <v>-0.28000000000000003</v>
      </c>
    </row>
    <row r="128" spans="1:8" x14ac:dyDescent="0.25">
      <c r="A128" s="12">
        <v>8</v>
      </c>
      <c r="B128" s="2" t="s">
        <v>133</v>
      </c>
      <c r="C128" s="3">
        <f>+G28</f>
        <v>52</v>
      </c>
      <c r="D128" s="3">
        <f>+G67</f>
        <v>32</v>
      </c>
      <c r="E128" s="3">
        <f>+G105</f>
        <v>48</v>
      </c>
      <c r="F128" s="57">
        <f t="shared" si="0"/>
        <v>-0.38461538461538458</v>
      </c>
      <c r="G128" s="112">
        <f t="shared" si="1"/>
        <v>-7.6923076923076872E-2</v>
      </c>
      <c r="H128" s="111">
        <f t="shared" si="2"/>
        <v>0.5</v>
      </c>
    </row>
    <row r="129" spans="1:8" x14ac:dyDescent="0.25">
      <c r="A129" s="12">
        <v>9</v>
      </c>
      <c r="B129" s="2" t="s">
        <v>134</v>
      </c>
      <c r="C129" s="3">
        <f>+G29</f>
        <v>40</v>
      </c>
      <c r="D129" s="3">
        <f>+G68</f>
        <v>28</v>
      </c>
      <c r="E129" s="3">
        <f>+G109+G110</f>
        <v>271</v>
      </c>
      <c r="F129" s="57">
        <f t="shared" si="0"/>
        <v>-0.30000000000000004</v>
      </c>
      <c r="G129" s="111">
        <f t="shared" si="1"/>
        <v>5.7750000000000004</v>
      </c>
      <c r="H129" s="111">
        <f t="shared" si="2"/>
        <v>8.6785714285714288</v>
      </c>
    </row>
    <row r="130" spans="1:8" x14ac:dyDescent="0.25">
      <c r="A130" s="12">
        <v>10</v>
      </c>
      <c r="B130" s="2" t="s">
        <v>141</v>
      </c>
      <c r="C130" s="3">
        <f>+G30</f>
        <v>26</v>
      </c>
      <c r="D130" s="3">
        <v>24</v>
      </c>
      <c r="E130" s="3">
        <f>+G112</f>
        <v>4</v>
      </c>
      <c r="F130" s="57">
        <f t="shared" si="0"/>
        <v>-7.6923076923076872E-2</v>
      </c>
      <c r="G130" s="112">
        <f t="shared" si="1"/>
        <v>-0.84615384615384615</v>
      </c>
      <c r="H130" s="112">
        <f t="shared" si="2"/>
        <v>-0.83333333333333337</v>
      </c>
    </row>
    <row r="131" spans="1:8" x14ac:dyDescent="0.25">
      <c r="A131" s="12">
        <v>11</v>
      </c>
      <c r="B131" s="2" t="s">
        <v>135</v>
      </c>
      <c r="C131" s="3">
        <f>+G32</f>
        <v>91</v>
      </c>
      <c r="D131" s="3">
        <f>+G74</f>
        <v>105</v>
      </c>
      <c r="E131" s="3">
        <f>+G116</f>
        <v>224</v>
      </c>
      <c r="F131" s="56">
        <f t="shared" si="0"/>
        <v>0.15384615384615374</v>
      </c>
      <c r="G131" s="111">
        <f t="shared" si="1"/>
        <v>1.4615384615384617</v>
      </c>
      <c r="H131" s="118">
        <f t="shared" si="2"/>
        <v>1.1333333333333333</v>
      </c>
    </row>
    <row r="132" spans="1:8" x14ac:dyDescent="0.25">
      <c r="A132" s="3"/>
      <c r="B132" s="2"/>
      <c r="C132" s="3"/>
      <c r="D132" s="3"/>
      <c r="E132" s="3"/>
      <c r="F132" s="56"/>
      <c r="G132" s="111"/>
      <c r="H132" s="111"/>
    </row>
    <row r="133" spans="1:8" x14ac:dyDescent="0.25">
      <c r="A133" s="12">
        <v>12</v>
      </c>
      <c r="B133" s="49" t="s">
        <v>137</v>
      </c>
      <c r="C133" s="48">
        <f>+G33</f>
        <v>1091</v>
      </c>
      <c r="D133" s="48">
        <f>+G75</f>
        <v>1719</v>
      </c>
      <c r="E133" s="113">
        <f>+G117</f>
        <v>2157</v>
      </c>
      <c r="F133" s="101">
        <f>(+D133/C133)-1</f>
        <v>0.57561869844179658</v>
      </c>
      <c r="G133" s="114">
        <f>(+E133/C133)-1</f>
        <v>0.9770852428964254</v>
      </c>
      <c r="H133" s="114">
        <f>(+E133/D133)-1</f>
        <v>0.25479930191972078</v>
      </c>
    </row>
    <row r="136" spans="1:8" x14ac:dyDescent="0.25">
      <c r="A136" s="1"/>
      <c r="G136" s="115"/>
    </row>
    <row r="137" spans="1:8" x14ac:dyDescent="0.25">
      <c r="G137" s="115"/>
    </row>
  </sheetData>
  <sortState ref="A28:F33">
    <sortCondition ref="A28:A33"/>
  </sortState>
  <pageMargins left="0.70866141732283461" right="0.70866141732283461" top="0.74803149606299213" bottom="0.74803149606299213" header="0.31496062992125984" footer="0.31496062992125984"/>
  <pageSetup fitToWidth="0" orientation="landscape" r:id="rId1"/>
  <rowBreaks count="1" manualBreakCount="1">
    <brk id="33" max="16383" man="1"/>
  </rowBreaks>
  <ignoredErrors>
    <ignoredError sqref="G12 G15 G19 G23 G26 G28 G32 G39 G42 G53 G58 G62 G65 G67 G71 G7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Sheet1!Area_de_impressao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2015-01-27T18:43:15Z</cp:lastPrinted>
  <dcterms:created xsi:type="dcterms:W3CDTF">2012-07-07T05:17:50Z</dcterms:created>
  <dcterms:modified xsi:type="dcterms:W3CDTF">2015-01-27T18:44:50Z</dcterms:modified>
</cp:coreProperties>
</file>